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tabRatio="815" firstSheet="3" activeTab="8"/>
  </bookViews>
  <sheets>
    <sheet name="附件一规画平面图" sheetId="4" r:id="rId1"/>
    <sheet name="附件二 物业构成明细" sheetId="1" r:id="rId2"/>
    <sheet name="附件三 物业公共部位明细" sheetId="2" r:id="rId3"/>
    <sheet name="附件四 物业共用设施设备明细 " sheetId="9" r:id="rId4"/>
    <sheet name="附件五 其它服务事项" sheetId="6" r:id="rId5"/>
    <sheet name="附件六 固定资产明细" sheetId="3" r:id="rId6"/>
    <sheet name="附件七 2016年预算表" sheetId="7" r:id="rId7"/>
    <sheet name="附件八 移交材料清单" sheetId="8" r:id="rId8"/>
    <sheet name="附件九 图纸资料" sheetId="10" r:id="rId9"/>
  </sheets>
  <externalReferences>
    <externalReference r:id="rId10"/>
    <externalReference r:id="rId11"/>
  </externalReferences>
  <calcPr calcId="125725"/>
</workbook>
</file>

<file path=xl/calcChain.xml><?xml version="1.0" encoding="utf-8"?>
<calcChain xmlns="http://schemas.openxmlformats.org/spreadsheetml/2006/main">
  <c r="D56" i="7"/>
  <c r="E55"/>
  <c r="E54"/>
  <c r="E56" s="1"/>
  <c r="D51"/>
  <c r="D47"/>
  <c r="E47" s="1"/>
  <c r="E46"/>
  <c r="E45"/>
  <c r="D43"/>
  <c r="E42"/>
  <c r="E41"/>
  <c r="E40"/>
  <c r="E39"/>
  <c r="E38"/>
  <c r="E34"/>
  <c r="E33"/>
  <c r="D31"/>
  <c r="D30"/>
  <c r="E30" s="1"/>
  <c r="D29"/>
  <c r="E29" s="1"/>
  <c r="E28"/>
  <c r="E27"/>
  <c r="D27"/>
  <c r="D26"/>
  <c r="E26" s="1"/>
  <c r="E25"/>
  <c r="D25"/>
  <c r="E24"/>
  <c r="E23"/>
  <c r="E22"/>
  <c r="E21"/>
  <c r="D20"/>
  <c r="E19"/>
  <c r="E18"/>
  <c r="E16"/>
  <c r="E13"/>
  <c r="D11"/>
  <c r="E11" s="1"/>
  <c r="E9"/>
  <c r="D6"/>
  <c r="G6" s="1"/>
  <c r="G7" s="1"/>
  <c r="G9" s="1"/>
  <c r="G13" s="1"/>
  <c r="D52" l="1"/>
  <c r="E43"/>
  <c r="D36"/>
  <c r="E51"/>
  <c r="E52" s="1"/>
  <c r="E36"/>
  <c r="G36" s="1"/>
  <c r="G43" s="1"/>
  <c r="G51" l="1"/>
  <c r="G54" s="1"/>
  <c r="G55" s="1"/>
  <c r="G58" s="1"/>
</calcChain>
</file>

<file path=xl/comments1.xml><?xml version="1.0" encoding="utf-8"?>
<comments xmlns="http://schemas.openxmlformats.org/spreadsheetml/2006/main">
  <authors>
    <author>作者</author>
  </authors>
  <commentList>
    <comment ref="D16" authorId="0">
      <text>
        <r>
          <rPr>
            <b/>
            <sz val="9"/>
            <rFont val="宋体"/>
            <family val="3"/>
            <charset val="134"/>
          </rPr>
          <t>作者:</t>
        </r>
        <r>
          <rPr>
            <sz val="9"/>
            <rFont val="宋体"/>
            <family val="3"/>
            <charset val="134"/>
          </rPr>
          <t xml:space="preserve">
全部园区</t>
        </r>
      </text>
    </comment>
    <comment ref="D18" authorId="0">
      <text>
        <r>
          <rPr>
            <b/>
            <sz val="9"/>
            <rFont val="宋体"/>
            <family val="3"/>
            <charset val="134"/>
          </rPr>
          <t>作者:</t>
        </r>
        <r>
          <rPr>
            <sz val="9"/>
            <rFont val="宋体"/>
            <family val="3"/>
            <charset val="134"/>
          </rPr>
          <t xml:space="preserve">
全部园区</t>
        </r>
      </text>
    </comment>
    <comment ref="D19" authorId="0">
      <text>
        <r>
          <rPr>
            <b/>
            <sz val="9"/>
            <rFont val="宋体"/>
            <family val="3"/>
            <charset val="134"/>
          </rPr>
          <t>作者:</t>
        </r>
        <r>
          <rPr>
            <sz val="9"/>
            <rFont val="宋体"/>
            <family val="3"/>
            <charset val="134"/>
          </rPr>
          <t xml:space="preserve">
全部园区</t>
        </r>
      </text>
    </comment>
    <comment ref="D20" authorId="0">
      <text>
        <r>
          <rPr>
            <b/>
            <sz val="9"/>
            <rFont val="宋体"/>
            <family val="3"/>
            <charset val="134"/>
          </rPr>
          <t>作者:</t>
        </r>
        <r>
          <rPr>
            <sz val="9"/>
            <rFont val="宋体"/>
            <family val="3"/>
            <charset val="134"/>
          </rPr>
          <t xml:space="preserve">
不做分摊
48部住宅电梯每部600元</t>
        </r>
      </text>
    </comment>
    <comment ref="D21" authorId="0">
      <text>
        <r>
          <rPr>
            <b/>
            <sz val="9"/>
            <rFont val="宋体"/>
            <family val="3"/>
            <charset val="134"/>
          </rPr>
          <t>作者:</t>
        </r>
        <r>
          <rPr>
            <sz val="9"/>
            <rFont val="宋体"/>
            <family val="3"/>
            <charset val="134"/>
          </rPr>
          <t xml:space="preserve">
全部园区</t>
        </r>
      </text>
    </comment>
    <comment ref="D22" authorId="0">
      <text>
        <r>
          <rPr>
            <b/>
            <sz val="9"/>
            <rFont val="宋体"/>
            <family val="3"/>
            <charset val="134"/>
          </rPr>
          <t>作者:</t>
        </r>
        <r>
          <rPr>
            <sz val="9"/>
            <rFont val="宋体"/>
            <family val="3"/>
            <charset val="134"/>
          </rPr>
          <t xml:space="preserve">
全部园区</t>
        </r>
      </text>
    </comment>
    <comment ref="D23" authorId="0">
      <text>
        <r>
          <rPr>
            <b/>
            <sz val="9"/>
            <rFont val="宋体"/>
            <family val="3"/>
            <charset val="134"/>
          </rPr>
          <t>作者:</t>
        </r>
        <r>
          <rPr>
            <sz val="9"/>
            <rFont val="宋体"/>
            <family val="3"/>
            <charset val="134"/>
          </rPr>
          <t xml:space="preserve">
全部园区</t>
        </r>
      </text>
    </comment>
    <comment ref="D24" authorId="0">
      <text>
        <r>
          <rPr>
            <b/>
            <sz val="9"/>
            <rFont val="宋体"/>
            <family val="3"/>
            <charset val="134"/>
          </rPr>
          <t>作者:</t>
        </r>
        <r>
          <rPr>
            <sz val="9"/>
            <rFont val="宋体"/>
            <family val="3"/>
            <charset val="134"/>
          </rPr>
          <t xml:space="preserve">
全部园区</t>
        </r>
      </text>
    </comment>
    <comment ref="D25" authorId="0">
      <text>
        <r>
          <rPr>
            <b/>
            <sz val="9"/>
            <rFont val="宋体"/>
            <family val="3"/>
            <charset val="134"/>
          </rPr>
          <t>作者:</t>
        </r>
        <r>
          <rPr>
            <sz val="9"/>
            <rFont val="宋体"/>
            <family val="3"/>
            <charset val="134"/>
          </rPr>
          <t xml:space="preserve">
全部园区公共污水泵</t>
        </r>
      </text>
    </comment>
    <comment ref="D26" authorId="0">
      <text>
        <r>
          <rPr>
            <b/>
            <sz val="9"/>
            <rFont val="宋体"/>
            <family val="3"/>
            <charset val="134"/>
          </rPr>
          <t>作者:</t>
        </r>
        <r>
          <rPr>
            <sz val="9"/>
            <rFont val="宋体"/>
            <family val="3"/>
            <charset val="134"/>
          </rPr>
          <t xml:space="preserve">
全部园区</t>
        </r>
      </text>
    </comment>
    <comment ref="D27" authorId="0">
      <text>
        <r>
          <rPr>
            <b/>
            <sz val="9"/>
            <rFont val="宋体"/>
            <family val="3"/>
            <charset val="134"/>
          </rPr>
          <t>作者:</t>
        </r>
        <r>
          <rPr>
            <sz val="9"/>
            <rFont val="宋体"/>
            <family val="3"/>
            <charset val="134"/>
          </rPr>
          <t xml:space="preserve">
6个化粪池</t>
        </r>
      </text>
    </comment>
    <comment ref="F27" authorId="0">
      <text>
        <r>
          <rPr>
            <sz val="9"/>
            <rFont val="宋体"/>
            <family val="3"/>
            <charset val="134"/>
          </rPr>
          <t>原6个化粪池，每个5000/王</t>
        </r>
      </text>
    </comment>
    <comment ref="D28" authorId="0">
      <text>
        <r>
          <rPr>
            <b/>
            <sz val="9"/>
            <rFont val="宋体"/>
            <family val="3"/>
            <charset val="134"/>
          </rPr>
          <t>作者:</t>
        </r>
        <r>
          <rPr>
            <sz val="9"/>
            <rFont val="宋体"/>
            <family val="3"/>
            <charset val="134"/>
          </rPr>
          <t xml:space="preserve">
12栋单体楼，共286
个点*80元/点</t>
        </r>
      </text>
    </comment>
    <comment ref="D29" authorId="0">
      <text>
        <r>
          <rPr>
            <b/>
            <sz val="9"/>
            <rFont val="宋体"/>
            <family val="3"/>
            <charset val="134"/>
          </rPr>
          <t>作者:</t>
        </r>
        <r>
          <rPr>
            <sz val="9"/>
            <rFont val="宋体"/>
            <family val="3"/>
            <charset val="134"/>
          </rPr>
          <t xml:space="preserve">
全部园区
</t>
        </r>
      </text>
    </comment>
    <comment ref="D30" authorId="0">
      <text>
        <r>
          <rPr>
            <b/>
            <sz val="9"/>
            <rFont val="宋体"/>
            <family val="3"/>
            <charset val="134"/>
          </rPr>
          <t>作者:</t>
        </r>
        <r>
          <rPr>
            <sz val="9"/>
            <rFont val="宋体"/>
            <family val="3"/>
            <charset val="134"/>
          </rPr>
          <t xml:space="preserve">
每人63*2人</t>
        </r>
      </text>
    </comment>
    <comment ref="D31" authorId="0">
      <text>
        <r>
          <rPr>
            <b/>
            <sz val="9"/>
            <rFont val="宋体"/>
            <family val="3"/>
            <charset val="134"/>
          </rPr>
          <t>作者:</t>
        </r>
        <r>
          <rPr>
            <sz val="9"/>
            <rFont val="宋体"/>
            <family val="3"/>
            <charset val="134"/>
          </rPr>
          <t xml:space="preserve">
2876每套*12栋楼不做分摊</t>
        </r>
      </text>
    </comment>
    <comment ref="D34" authorId="0">
      <text>
        <r>
          <rPr>
            <b/>
            <sz val="9"/>
            <rFont val="宋体"/>
            <family val="3"/>
            <charset val="134"/>
          </rPr>
          <t>作者:</t>
        </r>
        <r>
          <rPr>
            <sz val="9"/>
            <rFont val="宋体"/>
            <family val="3"/>
            <charset val="134"/>
          </rPr>
          <t xml:space="preserve">
每个地下室出入口防汛沙袋配备</t>
        </r>
      </text>
    </comment>
    <comment ref="D35" authorId="0">
      <text>
        <r>
          <rPr>
            <b/>
            <sz val="9"/>
            <rFont val="宋体"/>
            <family val="3"/>
            <charset val="134"/>
          </rPr>
          <t>作者:</t>
        </r>
        <r>
          <rPr>
            <sz val="9"/>
            <rFont val="宋体"/>
            <family val="3"/>
            <charset val="134"/>
          </rPr>
          <t xml:space="preserve">
不做分摊48部电梯检测费</t>
        </r>
      </text>
    </comment>
    <comment ref="E38" authorId="0">
      <text>
        <r>
          <rPr>
            <sz val="9"/>
            <rFont val="宋体"/>
            <family val="3"/>
            <charset val="134"/>
          </rPr>
          <t>园区内48台电梯，5800元/部。含500元以下配件。</t>
        </r>
      </text>
    </comment>
    <comment ref="E41" authorId="0">
      <text>
        <r>
          <rPr>
            <sz val="9"/>
            <rFont val="宋体"/>
            <family val="3"/>
            <charset val="134"/>
          </rPr>
          <t xml:space="preserve">24个住宅单元门含监控，商业6的单元门含监控。
</t>
        </r>
      </text>
    </comment>
    <comment ref="E42" authorId="0">
      <text>
        <r>
          <rPr>
            <b/>
            <sz val="9"/>
            <rFont val="宋体"/>
            <family val="3"/>
            <charset val="134"/>
          </rPr>
          <t>作者:</t>
        </r>
        <r>
          <rPr>
            <sz val="9"/>
            <rFont val="宋体"/>
            <family val="3"/>
            <charset val="134"/>
          </rPr>
          <t xml:space="preserve">
住宅范围内消防系统维护</t>
        </r>
      </text>
    </comment>
    <comment ref="F46" authorId="0">
      <text>
        <r>
          <rPr>
            <b/>
            <sz val="9"/>
            <rFont val="宋体"/>
            <family val="3"/>
            <charset val="134"/>
          </rPr>
          <t>作者:</t>
        </r>
        <r>
          <rPr>
            <sz val="9"/>
            <rFont val="宋体"/>
            <family val="3"/>
            <charset val="134"/>
          </rPr>
          <t xml:space="preserve">
固定岗3.5*1*4=14人，巡逻岗2*2.5=5人，中控值班3*2=6人，商业巡逻3.5*2=7人，驻场负责人1人</t>
        </r>
      </text>
    </comment>
    <comment ref="D47" authorId="0">
      <text>
        <r>
          <rPr>
            <b/>
            <sz val="9"/>
            <rFont val="宋体"/>
            <family val="3"/>
            <charset val="134"/>
          </rPr>
          <t>作者:</t>
        </r>
        <r>
          <rPr>
            <sz val="9"/>
            <rFont val="宋体"/>
            <family val="3"/>
            <charset val="134"/>
          </rPr>
          <t xml:space="preserve">
每平米8元35000平米
</t>
        </r>
      </text>
    </comment>
    <comment ref="D49" authorId="0">
      <text>
        <r>
          <rPr>
            <b/>
            <sz val="9"/>
            <rFont val="宋体"/>
            <family val="3"/>
            <charset val="134"/>
          </rPr>
          <t>作者:</t>
        </r>
        <r>
          <rPr>
            <sz val="9"/>
            <rFont val="宋体"/>
            <family val="3"/>
            <charset val="134"/>
          </rPr>
          <t xml:space="preserve">
按3年8.1万分摊</t>
        </r>
      </text>
    </comment>
    <comment ref="D50" authorId="0">
      <text>
        <r>
          <rPr>
            <b/>
            <sz val="9"/>
            <rFont val="宋体"/>
            <family val="3"/>
            <charset val="134"/>
          </rPr>
          <t>作者:</t>
        </r>
        <r>
          <rPr>
            <sz val="9"/>
            <rFont val="宋体"/>
            <family val="3"/>
            <charset val="134"/>
          </rPr>
          <t xml:space="preserve">
按3年8.1万分摊
</t>
        </r>
      </text>
    </comment>
    <comment ref="D54" authorId="0">
      <text>
        <r>
          <rPr>
            <b/>
            <sz val="9"/>
            <rFont val="宋体"/>
            <family val="3"/>
            <charset val="134"/>
          </rPr>
          <t>作者:</t>
        </r>
        <r>
          <rPr>
            <sz val="9"/>
            <rFont val="宋体"/>
            <family val="3"/>
            <charset val="134"/>
          </rPr>
          <t xml:space="preserve">
公共照明 电梯 路灯 水泵 污水泵</t>
        </r>
      </text>
    </comment>
    <comment ref="E58" authorId="0">
      <text>
        <r>
          <rPr>
            <sz val="9"/>
            <rFont val="宋体"/>
            <family val="3"/>
            <charset val="134"/>
          </rPr>
          <t>保额500万</t>
        </r>
      </text>
    </comment>
  </commentList>
</comments>
</file>

<file path=xl/sharedStrings.xml><?xml version="1.0" encoding="utf-8"?>
<sst xmlns="http://schemas.openxmlformats.org/spreadsheetml/2006/main" count="1331" uniqueCount="592">
  <si>
    <t>地下二层电梯间部分</t>
  </si>
  <si>
    <t>类型</t>
    <phoneticPr fontId="1" type="noConversion"/>
  </si>
  <si>
    <t xml:space="preserve">楼号   </t>
    <phoneticPr fontId="1" type="noConversion"/>
  </si>
  <si>
    <t xml:space="preserve">  地上/地下层数</t>
    <phoneticPr fontId="1" type="noConversion"/>
  </si>
  <si>
    <t>人放出口地上面积㎡</t>
    <phoneticPr fontId="1" type="noConversion"/>
  </si>
  <si>
    <t>地下建筑面积    ㎡</t>
    <phoneticPr fontId="1" type="noConversion"/>
  </si>
  <si>
    <t>总户数</t>
    <phoneticPr fontId="1" type="noConversion"/>
  </si>
  <si>
    <t>备注（全部为老楼号）</t>
    <phoneticPr fontId="1" type="noConversion"/>
  </si>
  <si>
    <t>物业构成明细</t>
    <phoneticPr fontId="1" type="noConversion"/>
  </si>
  <si>
    <t>名称\楼号</t>
  </si>
  <si>
    <t>11号院1号楼</t>
  </si>
  <si>
    <t>11号院2号楼</t>
  </si>
  <si>
    <t>11号院3号楼</t>
  </si>
  <si>
    <t>11号4号楼</t>
  </si>
  <si>
    <t>11号院5号楼</t>
  </si>
  <si>
    <t>11号院6号楼</t>
  </si>
  <si>
    <t>11号院7号楼</t>
  </si>
  <si>
    <t>11号院8号楼</t>
  </si>
  <si>
    <t>10号院3号楼</t>
  </si>
  <si>
    <t>10号院4号楼</t>
  </si>
  <si>
    <t>10号院7号楼</t>
  </si>
  <si>
    <t>10号院8号楼</t>
  </si>
  <si>
    <t>手动报警器</t>
  </si>
  <si>
    <t>烟感</t>
  </si>
  <si>
    <t>侯梯厅楼道灯</t>
  </si>
  <si>
    <t>走廊灯</t>
  </si>
  <si>
    <t>设备门</t>
  </si>
  <si>
    <t>走廊门</t>
  </si>
  <si>
    <t>消火栓</t>
  </si>
  <si>
    <t>百叶窗</t>
  </si>
  <si>
    <t>声控开关</t>
  </si>
  <si>
    <t>闭门器</t>
  </si>
  <si>
    <t>门把手</t>
  </si>
  <si>
    <t>窗户把手</t>
  </si>
  <si>
    <t>电井灯</t>
  </si>
  <si>
    <t>安全出口</t>
  </si>
  <si>
    <t>物业共用设施设备明细</t>
  </si>
  <si>
    <t>一、理工睿府：</t>
  </si>
  <si>
    <t>二、书香商业：</t>
  </si>
  <si>
    <t>三、理工、书香共用设备设备：</t>
  </si>
  <si>
    <r>
      <t>1、低压配电柜设备：</t>
    </r>
    <r>
      <rPr>
        <sz val="11"/>
        <color theme="1"/>
        <rFont val="Calibri"/>
        <family val="2"/>
      </rPr>
      <t>54</t>
    </r>
    <r>
      <rPr>
        <sz val="11"/>
        <color theme="1"/>
        <rFont val="宋体"/>
        <family val="3"/>
        <charset val="134"/>
      </rPr>
      <t>部；</t>
    </r>
  </si>
  <si>
    <r>
      <t>2、电梯设备：</t>
    </r>
    <r>
      <rPr>
        <sz val="11"/>
        <color theme="1"/>
        <rFont val="Calibri"/>
        <family val="2"/>
      </rPr>
      <t>48</t>
    </r>
    <r>
      <rPr>
        <sz val="11"/>
        <color theme="1"/>
        <rFont val="宋体"/>
        <family val="3"/>
        <charset val="134"/>
      </rPr>
      <t>部；</t>
    </r>
  </si>
  <si>
    <r>
      <t>3、风机设备：</t>
    </r>
    <r>
      <rPr>
        <sz val="11"/>
        <color theme="1"/>
        <rFont val="Calibri"/>
        <family val="2"/>
      </rPr>
      <t>48</t>
    </r>
    <r>
      <rPr>
        <sz val="11"/>
        <color theme="1"/>
        <rFont val="宋体"/>
        <family val="3"/>
        <charset val="134"/>
      </rPr>
      <t>部；</t>
    </r>
  </si>
  <si>
    <r>
      <t>1、低压配电室设备：</t>
    </r>
    <r>
      <rPr>
        <sz val="11"/>
        <color theme="1"/>
        <rFont val="Calibri"/>
        <family val="2"/>
      </rPr>
      <t>49</t>
    </r>
    <r>
      <rPr>
        <sz val="11"/>
        <color theme="1"/>
        <rFont val="宋体"/>
        <family val="3"/>
        <charset val="134"/>
      </rPr>
      <t>部；</t>
    </r>
  </si>
  <si>
    <r>
      <t>1、生活水泵设备：</t>
    </r>
    <r>
      <rPr>
        <sz val="11"/>
        <color theme="1"/>
        <rFont val="Calibri"/>
        <family val="2"/>
      </rPr>
      <t>4</t>
    </r>
    <r>
      <rPr>
        <sz val="11"/>
        <color theme="1"/>
        <rFont val="宋体"/>
        <family val="3"/>
        <charset val="134"/>
      </rPr>
      <t>组</t>
    </r>
    <r>
      <rPr>
        <sz val="11"/>
        <color theme="1"/>
        <rFont val="Calibri"/>
        <family val="2"/>
      </rPr>
      <t>8</t>
    </r>
    <r>
      <rPr>
        <sz val="11"/>
        <color theme="1"/>
        <rFont val="宋体"/>
        <family val="3"/>
        <charset val="134"/>
      </rPr>
      <t>台（位于</t>
    </r>
    <r>
      <rPr>
        <sz val="11"/>
        <color theme="1"/>
        <rFont val="Calibri"/>
        <family val="2"/>
      </rPr>
      <t>10</t>
    </r>
    <r>
      <rPr>
        <sz val="11"/>
        <color theme="1"/>
        <rFont val="宋体"/>
        <family val="3"/>
        <charset val="134"/>
      </rPr>
      <t>号院</t>
    </r>
    <r>
      <rPr>
        <sz val="11"/>
        <color theme="1"/>
        <rFont val="Calibri"/>
        <family val="2"/>
      </rPr>
      <t>2</t>
    </r>
    <r>
      <rPr>
        <sz val="11"/>
        <color theme="1"/>
        <rFont val="宋体"/>
        <family val="3"/>
        <charset val="134"/>
      </rPr>
      <t>号楼</t>
    </r>
    <r>
      <rPr>
        <sz val="11"/>
        <color theme="1"/>
        <rFont val="Calibri"/>
        <family val="2"/>
      </rPr>
      <t>B2</t>
    </r>
    <r>
      <rPr>
        <sz val="11"/>
        <color theme="1"/>
        <rFont val="宋体"/>
        <family val="3"/>
        <charset val="134"/>
      </rPr>
      <t>层）；</t>
    </r>
  </si>
  <si>
    <t xml:space="preserve"> 总建筑面积㎡  </t>
    <phoneticPr fontId="1" type="noConversion"/>
  </si>
  <si>
    <t>地上建筑面积㎡</t>
    <phoneticPr fontId="1" type="noConversion"/>
  </si>
  <si>
    <t>住宅建筑面积㎡</t>
    <phoneticPr fontId="1" type="noConversion"/>
  </si>
  <si>
    <t>商业金融地上面积㎡</t>
    <phoneticPr fontId="1" type="noConversion"/>
  </si>
  <si>
    <t>商务办公地上面积㎡</t>
    <phoneticPr fontId="1" type="noConversion"/>
  </si>
  <si>
    <t>配套地上面积㎡</t>
    <phoneticPr fontId="1" type="noConversion"/>
  </si>
  <si>
    <t>西区</t>
    <phoneticPr fontId="1" type="noConversion"/>
  </si>
  <si>
    <t>1#住宅楼</t>
    <phoneticPr fontId="1" type="noConversion"/>
  </si>
  <si>
    <t>16/-1</t>
    <phoneticPr fontId="1" type="noConversion"/>
  </si>
  <si>
    <t>含卫生服务站100㎡，物业管理用房150㎡，文化活动站550㎡</t>
    <phoneticPr fontId="1" type="noConversion"/>
  </si>
  <si>
    <t>2#住宅楼</t>
    <phoneticPr fontId="1" type="noConversion"/>
  </si>
  <si>
    <t>含社区服务中心160㎡，居委会190㎡，文化活动站450㎡</t>
    <phoneticPr fontId="1" type="noConversion"/>
  </si>
  <si>
    <t>3#住宅楼</t>
    <phoneticPr fontId="1" type="noConversion"/>
  </si>
  <si>
    <t>4#住宅楼</t>
    <phoneticPr fontId="1" type="noConversion"/>
  </si>
  <si>
    <t>20/-1</t>
    <phoneticPr fontId="1" type="noConversion"/>
  </si>
  <si>
    <t>5#住宅楼</t>
    <phoneticPr fontId="1" type="noConversion"/>
  </si>
  <si>
    <t>16/-2</t>
    <phoneticPr fontId="1" type="noConversion"/>
  </si>
  <si>
    <t>地下二层电梯间部分</t>
    <phoneticPr fontId="1" type="noConversion"/>
  </si>
  <si>
    <t>6#住宅楼</t>
    <phoneticPr fontId="1" type="noConversion"/>
  </si>
  <si>
    <t>20/-2</t>
    <phoneticPr fontId="1" type="noConversion"/>
  </si>
  <si>
    <t>7#住宅楼</t>
    <phoneticPr fontId="1" type="noConversion"/>
  </si>
  <si>
    <t>18/-2</t>
    <phoneticPr fontId="1" type="noConversion"/>
  </si>
  <si>
    <t>8#住宅楼</t>
    <phoneticPr fontId="1" type="noConversion"/>
  </si>
  <si>
    <t>18/-1</t>
    <phoneticPr fontId="1" type="noConversion"/>
  </si>
  <si>
    <t>13#商务办公</t>
    <phoneticPr fontId="1" type="noConversion"/>
  </si>
  <si>
    <t>15/-1</t>
    <phoneticPr fontId="1" type="noConversion"/>
  </si>
  <si>
    <t>21#商业金融、地下锅炉房、电话网络机房、有线电视光电转换间</t>
    <phoneticPr fontId="1" type="noConversion"/>
  </si>
  <si>
    <t>2/-1</t>
    <phoneticPr fontId="1" type="noConversion"/>
  </si>
  <si>
    <t>1#车库、西、变电室</t>
    <phoneticPr fontId="1" type="noConversion"/>
  </si>
  <si>
    <t>1/-1</t>
    <phoneticPr fontId="1" type="noConversion"/>
  </si>
  <si>
    <t>人防出口1：17.97㎡，人防出口2：28.64㎡，人防出口3：17.6㎡</t>
    <phoneticPr fontId="1" type="noConversion"/>
  </si>
  <si>
    <t>小计</t>
    <phoneticPr fontId="1" type="noConversion"/>
  </si>
  <si>
    <t>东区</t>
    <phoneticPr fontId="1" type="noConversion"/>
  </si>
  <si>
    <t>9#住宅楼</t>
    <phoneticPr fontId="1" type="noConversion"/>
  </si>
  <si>
    <t>2-16/-1</t>
    <phoneticPr fontId="1" type="noConversion"/>
  </si>
  <si>
    <t>含配套商业1000㎡，消防安全控制室111.03㎡</t>
    <phoneticPr fontId="1" type="noConversion"/>
  </si>
  <si>
    <t>10#住宅楼</t>
    <phoneticPr fontId="1" type="noConversion"/>
  </si>
  <si>
    <t>11#住宅楼</t>
    <phoneticPr fontId="1" type="noConversion"/>
  </si>
  <si>
    <t>12#住宅楼</t>
    <phoneticPr fontId="1" type="noConversion"/>
  </si>
  <si>
    <t>14#商务办公</t>
    <phoneticPr fontId="1" type="noConversion"/>
  </si>
  <si>
    <t>15/-2</t>
    <phoneticPr fontId="1" type="noConversion"/>
  </si>
  <si>
    <t>地下为汽车库</t>
    <phoneticPr fontId="1" type="noConversion"/>
  </si>
  <si>
    <t>15#商务办公、商业金融</t>
    <phoneticPr fontId="1" type="noConversion"/>
  </si>
  <si>
    <t>2-15/-2</t>
    <phoneticPr fontId="1" type="noConversion"/>
  </si>
  <si>
    <t>16#商务办公、商业金融</t>
    <phoneticPr fontId="1" type="noConversion"/>
  </si>
  <si>
    <t>17#商务办公、商业金融</t>
    <phoneticPr fontId="1" type="noConversion"/>
  </si>
  <si>
    <t>2-18/-2</t>
    <phoneticPr fontId="1" type="noConversion"/>
  </si>
  <si>
    <t>18#商业金融、地下水泵房</t>
    <phoneticPr fontId="1" type="noConversion"/>
  </si>
  <si>
    <t>2/-2</t>
    <phoneticPr fontId="1" type="noConversion"/>
  </si>
  <si>
    <t>19#商业金融</t>
    <phoneticPr fontId="1" type="noConversion"/>
  </si>
  <si>
    <t>20#商业金融</t>
    <phoneticPr fontId="1" type="noConversion"/>
  </si>
  <si>
    <t>2#车库（东）变电室</t>
    <phoneticPr fontId="1" type="noConversion"/>
  </si>
  <si>
    <t>1/-2</t>
    <phoneticPr fontId="1" type="noConversion"/>
  </si>
  <si>
    <t>人防出口1：19.43㎡，人防出口2：19.39㎡，人防出口3：18.38㎡，人防出口4：21.76㎡，人防出口5：20.35㎡</t>
    <phoneticPr fontId="1" type="noConversion"/>
  </si>
  <si>
    <t>合计</t>
    <phoneticPr fontId="1" type="noConversion"/>
  </si>
  <si>
    <t>附件二：物业构成明细</t>
    <phoneticPr fontId="1" type="noConversion"/>
  </si>
  <si>
    <t>附件三：物业共用部位明细</t>
    <phoneticPr fontId="1" type="noConversion"/>
  </si>
  <si>
    <t>其他服务事项</t>
  </si>
  <si>
    <t>序号</t>
  </si>
  <si>
    <t>维修项目</t>
  </si>
  <si>
    <t>单位</t>
  </si>
  <si>
    <t>收费标准</t>
  </si>
  <si>
    <t>说明</t>
  </si>
  <si>
    <t>换灯泡、灯管</t>
  </si>
  <si>
    <t>个</t>
  </si>
  <si>
    <t>10元</t>
  </si>
  <si>
    <t>更换材料业主提供</t>
  </si>
  <si>
    <t>检查线路（未改动）</t>
  </si>
  <si>
    <t>处</t>
  </si>
  <si>
    <t>50元起</t>
  </si>
  <si>
    <t>根据维修难度商定（不含材料）</t>
  </si>
  <si>
    <t>检查线路（已改动）</t>
  </si>
  <si>
    <t>100元起</t>
  </si>
  <si>
    <t>吸顶灯安装</t>
  </si>
  <si>
    <t>30-50元</t>
  </si>
  <si>
    <t>插座移位（明装线盒）</t>
  </si>
  <si>
    <t>根据维修难度商定</t>
  </si>
  <si>
    <t>安装日光灯</t>
  </si>
  <si>
    <t>组</t>
  </si>
  <si>
    <t>60元起</t>
  </si>
  <si>
    <t>更换开关</t>
  </si>
  <si>
    <t>不含材料</t>
  </si>
  <si>
    <t>更换电线</t>
  </si>
  <si>
    <t>米</t>
  </si>
  <si>
    <t>室内空开更换</t>
  </si>
  <si>
    <t>50元</t>
  </si>
  <si>
    <t>更换水龙头</t>
  </si>
  <si>
    <t>10-30元</t>
  </si>
  <si>
    <t>更换上水软管</t>
  </si>
  <si>
    <t>根</t>
  </si>
  <si>
    <t>20元</t>
  </si>
  <si>
    <t>每根（不含材料）</t>
  </si>
  <si>
    <t>更换八字阀</t>
  </si>
  <si>
    <t>30元</t>
  </si>
  <si>
    <t>取断丝</t>
  </si>
  <si>
    <t>修铝塑管接头或换接头</t>
  </si>
  <si>
    <t>不含材料费</t>
  </si>
  <si>
    <t>拆装脸盆</t>
  </si>
  <si>
    <t>根据维修难度商定（不含材料费）</t>
  </si>
  <si>
    <t>改水管道</t>
  </si>
  <si>
    <t>100起价（不含材料费）</t>
  </si>
  <si>
    <t>安装热水器塑料管</t>
  </si>
  <si>
    <t>疏通洗菜盆、洗脸盆下水软管</t>
  </si>
  <si>
    <t>柜子开孔</t>
  </si>
  <si>
    <t>打玻璃胶</t>
  </si>
  <si>
    <t>瓶</t>
  </si>
  <si>
    <t>35元</t>
  </si>
  <si>
    <t>修窗户</t>
  </si>
  <si>
    <t>扇</t>
  </si>
  <si>
    <t>开关不严调试（不含材料费）</t>
  </si>
  <si>
    <t>更换入户阀门</t>
  </si>
  <si>
    <t>疏通马桶</t>
  </si>
  <si>
    <t>根据维修难度商定（疏通马桶需要拆装的，根据另行议价）</t>
  </si>
  <si>
    <t>插水卡</t>
  </si>
  <si>
    <t>次</t>
  </si>
  <si>
    <t>5元</t>
  </si>
  <si>
    <t>第一次免费</t>
  </si>
  <si>
    <t>插电卡</t>
  </si>
  <si>
    <t>地漏疏通</t>
  </si>
  <si>
    <t>使用疏通机</t>
  </si>
  <si>
    <t>不使用疏通机</t>
  </si>
  <si>
    <t>打孔（墙面）</t>
  </si>
  <si>
    <t>10元起</t>
  </si>
  <si>
    <t>打空调孔</t>
  </si>
  <si>
    <t>打燃气热水器孔</t>
  </si>
  <si>
    <t>纱窗维修</t>
  </si>
  <si>
    <t>50起</t>
  </si>
  <si>
    <t>附件五：双方约定其他的服务事项和标准</t>
    <phoneticPr fontId="1" type="noConversion"/>
  </si>
  <si>
    <t>2.超出以上范围的维修，按实际情况经物业与业主协商，物业可以委托第三方进行维修，产生的各项费用由业主自行承担。</t>
  </si>
  <si>
    <t xml:space="preserve"> </t>
  </si>
  <si>
    <t>购入日期</t>
  </si>
  <si>
    <t>品名</t>
  </si>
  <si>
    <t>型号</t>
  </si>
  <si>
    <t>数量</t>
  </si>
  <si>
    <t>单价</t>
  </si>
  <si>
    <t>合价</t>
  </si>
  <si>
    <t>使用部门</t>
  </si>
  <si>
    <t>使用人</t>
  </si>
  <si>
    <t>签字</t>
  </si>
  <si>
    <t>资产编号</t>
  </si>
  <si>
    <t>2014.08.02</t>
  </si>
  <si>
    <t>帅康热水器</t>
  </si>
  <si>
    <t>DSF-80JBC\A</t>
  </si>
  <si>
    <t>台</t>
  </si>
  <si>
    <t>办公室</t>
  </si>
  <si>
    <t>张江涛</t>
  </si>
  <si>
    <t>美的冰箱</t>
  </si>
  <si>
    <t>BCD-216SM太空银</t>
  </si>
  <si>
    <t>王艳红</t>
  </si>
  <si>
    <t>志高空调</t>
  </si>
  <si>
    <t>KFR-35G/C94+N3</t>
  </si>
  <si>
    <t>尼康数码相机</t>
  </si>
  <si>
    <t>L830</t>
  </si>
  <si>
    <t>2014.07.01</t>
  </si>
  <si>
    <t>清华同方精锐X802p-b300</t>
  </si>
  <si>
    <t>四核i5-3350p 4G 1TB 2G独显 DVD</t>
  </si>
  <si>
    <t>客服部</t>
  </si>
  <si>
    <t>工程部</t>
  </si>
  <si>
    <t>李加琪</t>
  </si>
  <si>
    <t>爱普生1600KIII打印机</t>
  </si>
  <si>
    <t>宏基SQX4610 546N台式机</t>
  </si>
  <si>
    <t>X4610/4G/1TB/21.5寸/DVDR</t>
  </si>
  <si>
    <t>孔德慧</t>
  </si>
  <si>
    <t>财务部</t>
  </si>
  <si>
    <t>贾昌兰</t>
  </si>
  <si>
    <t>爱普生630K打印机</t>
  </si>
  <si>
    <t>佳能4890黑白激光多功能一体机</t>
  </si>
  <si>
    <t>打印、复印、扫描、传真、自动双面</t>
  </si>
  <si>
    <t>公用</t>
  </si>
  <si>
    <t>2015.05.13</t>
  </si>
  <si>
    <t>宏基SQX4630 546N台式机</t>
  </si>
  <si>
    <t>孔德新</t>
  </si>
  <si>
    <t>2015.07.20</t>
  </si>
  <si>
    <t>惠普P1020激光打印机</t>
  </si>
  <si>
    <t>2015.08.20</t>
  </si>
  <si>
    <t>大力管道清理机（小）</t>
  </si>
  <si>
    <t>大力管道清理机（大）</t>
  </si>
  <si>
    <t>电锤</t>
  </si>
  <si>
    <t>电焊机（带把线）</t>
  </si>
  <si>
    <t>污水泵</t>
  </si>
  <si>
    <t>7T/16</t>
  </si>
  <si>
    <t>2015.09.01</t>
  </si>
  <si>
    <t>办公室装修费用</t>
  </si>
  <si>
    <t>格力空调</t>
  </si>
  <si>
    <t>1P</t>
  </si>
  <si>
    <t>1.5P</t>
  </si>
  <si>
    <t>累     计</t>
  </si>
  <si>
    <t>附件六：固定资产明细</t>
    <phoneticPr fontId="1" type="noConversion"/>
  </si>
  <si>
    <r>
      <t>20元</t>
    </r>
    <r>
      <rPr>
        <sz val="10"/>
        <color theme="1"/>
        <rFont val="Times New Roman"/>
        <family val="1"/>
      </rPr>
      <t>/</t>
    </r>
    <r>
      <rPr>
        <sz val="10"/>
        <color theme="1"/>
        <rFont val="宋体"/>
        <family val="3"/>
        <charset val="134"/>
      </rPr>
      <t>个</t>
    </r>
  </si>
  <si>
    <r>
      <t>50元</t>
    </r>
    <r>
      <rPr>
        <sz val="10"/>
        <color theme="1"/>
        <rFont val="Times New Roman"/>
        <family val="1"/>
      </rPr>
      <t>/</t>
    </r>
    <r>
      <rPr>
        <sz val="10"/>
        <color theme="1"/>
        <rFont val="宋体"/>
        <family val="3"/>
        <charset val="134"/>
      </rPr>
      <t>米</t>
    </r>
  </si>
  <si>
    <r>
      <t>注：</t>
    </r>
    <r>
      <rPr>
        <sz val="10"/>
        <color theme="1"/>
        <rFont val="Times New Roman"/>
        <family val="1"/>
      </rPr>
      <t>1.</t>
    </r>
    <r>
      <rPr>
        <sz val="10"/>
        <color theme="1"/>
        <rFont val="宋体"/>
        <family val="3"/>
        <charset val="134"/>
      </rPr>
      <t>业主可以自由选择室内维修是否由物业维修。</t>
    </r>
  </si>
  <si>
    <t>单位:北京方庄物业管理有限责任公司第十分公司                                                          日期：2015.12.28</t>
    <phoneticPr fontId="1" type="noConversion"/>
  </si>
  <si>
    <t>附件四：物业共用设施设备明细</t>
  </si>
  <si>
    <r>
      <t>2、电梯设备：</t>
    </r>
    <r>
      <rPr>
        <sz val="11"/>
        <color theme="1"/>
        <rFont val="Calibri"/>
        <family val="2"/>
      </rPr>
      <t>16</t>
    </r>
    <r>
      <rPr>
        <sz val="11"/>
        <color theme="1"/>
        <rFont val="宋体"/>
        <family val="3"/>
        <charset val="134"/>
      </rPr>
      <t>部；</t>
    </r>
  </si>
  <si>
    <r>
      <t>3、风机设备：</t>
    </r>
    <r>
      <rPr>
        <sz val="11"/>
        <color theme="1"/>
        <rFont val="Calibri"/>
        <family val="2"/>
      </rPr>
      <t>18</t>
    </r>
    <r>
      <rPr>
        <sz val="11"/>
        <color theme="1"/>
        <rFont val="宋体"/>
        <family val="3"/>
        <charset val="134"/>
      </rPr>
      <t>部；</t>
    </r>
  </si>
  <si>
    <r>
      <t>2、水泵控制柜设备：生活水泵控制柜（</t>
    </r>
    <r>
      <rPr>
        <sz val="11"/>
        <color theme="1"/>
        <rFont val="Calibri"/>
        <family val="2"/>
      </rPr>
      <t>4</t>
    </r>
    <r>
      <rPr>
        <sz val="11"/>
        <color theme="1"/>
        <rFont val="宋体"/>
        <family val="3"/>
        <charset val="134"/>
      </rPr>
      <t>部）、中水水泵控制柜（</t>
    </r>
    <r>
      <rPr>
        <sz val="11"/>
        <color theme="1"/>
        <rFont val="Calibri"/>
        <family val="2"/>
      </rPr>
      <t>2</t>
    </r>
    <r>
      <rPr>
        <sz val="11"/>
        <color theme="1"/>
        <rFont val="宋体"/>
        <family val="3"/>
        <charset val="134"/>
      </rPr>
      <t>部）、消防喷淋水泵控制柜（</t>
    </r>
    <r>
      <rPr>
        <sz val="11"/>
        <color theme="1"/>
        <rFont val="Calibri"/>
        <family val="2"/>
      </rPr>
      <t>2</t>
    </r>
    <r>
      <rPr>
        <sz val="11"/>
        <color theme="1"/>
        <rFont val="宋体"/>
        <family val="3"/>
        <charset val="134"/>
      </rPr>
      <t>部）、消防喷雾水泵控制柜（</t>
    </r>
    <r>
      <rPr>
        <sz val="11"/>
        <color theme="1"/>
        <rFont val="Calibri"/>
        <family val="2"/>
      </rPr>
      <t>1</t>
    </r>
    <r>
      <rPr>
        <sz val="11"/>
        <color theme="1"/>
        <rFont val="宋体"/>
        <family val="3"/>
        <charset val="134"/>
      </rPr>
      <t>部）、消防消火栓控制柜（</t>
    </r>
    <r>
      <rPr>
        <sz val="11"/>
        <color theme="1"/>
        <rFont val="Calibri"/>
        <family val="2"/>
      </rPr>
      <t>2</t>
    </r>
    <r>
      <rPr>
        <sz val="11"/>
        <color theme="1"/>
        <rFont val="宋体"/>
        <family val="3"/>
        <charset val="134"/>
      </rPr>
      <t>部）；</t>
    </r>
  </si>
  <si>
    <r>
      <t>3、水箱设备：中水水箱</t>
    </r>
    <r>
      <rPr>
        <sz val="11"/>
        <color theme="1"/>
        <rFont val="Calibri"/>
        <family val="2"/>
      </rPr>
      <t>1</t>
    </r>
    <r>
      <rPr>
        <sz val="11"/>
        <color theme="1"/>
        <rFont val="宋体"/>
        <family val="3"/>
        <charset val="134"/>
      </rPr>
      <t>个（位于</t>
    </r>
    <r>
      <rPr>
        <sz val="11"/>
        <color theme="1"/>
        <rFont val="Calibri"/>
        <family val="2"/>
      </rPr>
      <t>10</t>
    </r>
    <r>
      <rPr>
        <sz val="11"/>
        <color theme="1"/>
        <rFont val="宋体"/>
        <family val="3"/>
        <charset val="134"/>
      </rPr>
      <t>号院</t>
    </r>
    <r>
      <rPr>
        <sz val="11"/>
        <color theme="1"/>
        <rFont val="Calibri"/>
        <family val="2"/>
      </rPr>
      <t>2</t>
    </r>
    <r>
      <rPr>
        <sz val="11"/>
        <color theme="1"/>
        <rFont val="宋体"/>
        <family val="3"/>
        <charset val="134"/>
      </rPr>
      <t>号楼</t>
    </r>
    <r>
      <rPr>
        <sz val="11"/>
        <color theme="1"/>
        <rFont val="Calibri"/>
        <family val="2"/>
      </rPr>
      <t>B2</t>
    </r>
    <r>
      <rPr>
        <sz val="11"/>
        <color theme="1"/>
        <rFont val="宋体"/>
        <family val="3"/>
        <charset val="134"/>
      </rPr>
      <t>层中水泵房内）、消防水箱</t>
    </r>
    <r>
      <rPr>
        <sz val="11"/>
        <color theme="1"/>
        <rFont val="Calibri"/>
        <family val="2"/>
      </rPr>
      <t>2</t>
    </r>
    <r>
      <rPr>
        <sz val="11"/>
        <color theme="1"/>
        <rFont val="宋体"/>
        <family val="3"/>
        <charset val="134"/>
      </rPr>
      <t>个（高位水箱位于</t>
    </r>
    <r>
      <rPr>
        <sz val="11"/>
        <color theme="1"/>
        <rFont val="Calibri"/>
        <family val="2"/>
      </rPr>
      <t>10</t>
    </r>
    <r>
      <rPr>
        <sz val="11"/>
        <color theme="1"/>
        <rFont val="宋体"/>
        <family val="3"/>
        <charset val="134"/>
      </rPr>
      <t>号院</t>
    </r>
    <r>
      <rPr>
        <sz val="11"/>
        <color theme="1"/>
        <rFont val="Calibri"/>
        <family val="2"/>
      </rPr>
      <t>6</t>
    </r>
    <r>
      <rPr>
        <sz val="11"/>
        <color theme="1"/>
        <rFont val="宋体"/>
        <family val="3"/>
        <charset val="134"/>
      </rPr>
      <t>楼楼顶，地位水箱位于</t>
    </r>
    <r>
      <rPr>
        <sz val="11"/>
        <color theme="1"/>
        <rFont val="Calibri"/>
        <family val="2"/>
      </rPr>
      <t>10</t>
    </r>
    <r>
      <rPr>
        <sz val="11"/>
        <color theme="1"/>
        <rFont val="宋体"/>
        <family val="3"/>
        <charset val="134"/>
      </rPr>
      <t>号院</t>
    </r>
    <r>
      <rPr>
        <sz val="11"/>
        <color theme="1"/>
        <rFont val="Calibri"/>
        <family val="2"/>
      </rPr>
      <t>2</t>
    </r>
    <r>
      <rPr>
        <sz val="11"/>
        <color theme="1"/>
        <rFont val="宋体"/>
        <family val="3"/>
        <charset val="134"/>
      </rPr>
      <t>号楼</t>
    </r>
    <r>
      <rPr>
        <sz val="11"/>
        <color theme="1"/>
        <rFont val="Calibri"/>
        <family val="2"/>
      </rPr>
      <t>B2</t>
    </r>
    <r>
      <rPr>
        <sz val="11"/>
        <color theme="1"/>
        <rFont val="宋体"/>
        <family val="3"/>
        <charset val="134"/>
      </rPr>
      <t>层）；</t>
    </r>
  </si>
  <si>
    <r>
      <t>4、稳压泵设备：</t>
    </r>
    <r>
      <rPr>
        <sz val="11"/>
        <color theme="1"/>
        <rFont val="Calibri"/>
        <family val="2"/>
      </rPr>
      <t>2</t>
    </r>
    <r>
      <rPr>
        <sz val="11"/>
        <color theme="1"/>
        <rFont val="宋体"/>
        <family val="3"/>
        <charset val="134"/>
      </rPr>
      <t>台（位于</t>
    </r>
    <r>
      <rPr>
        <sz val="11"/>
        <color theme="1"/>
        <rFont val="Calibri"/>
        <family val="2"/>
      </rPr>
      <t>10</t>
    </r>
    <r>
      <rPr>
        <sz val="11"/>
        <color theme="1"/>
        <rFont val="宋体"/>
        <family val="3"/>
        <charset val="134"/>
      </rPr>
      <t>号院</t>
    </r>
    <r>
      <rPr>
        <sz val="11"/>
        <color theme="1"/>
        <rFont val="Calibri"/>
        <family val="2"/>
      </rPr>
      <t>6</t>
    </r>
    <r>
      <rPr>
        <sz val="11"/>
        <color theme="1"/>
        <rFont val="宋体"/>
        <family val="3"/>
        <charset val="134"/>
      </rPr>
      <t>号楼楼顶水箱间内）；</t>
    </r>
  </si>
  <si>
    <r>
      <t>5、消防水泵设备：喷淋泵：</t>
    </r>
    <r>
      <rPr>
        <sz val="11"/>
        <color theme="1"/>
        <rFont val="Calibri"/>
        <family val="2"/>
      </rPr>
      <t>2</t>
    </r>
    <r>
      <rPr>
        <sz val="11"/>
        <color theme="1"/>
        <rFont val="宋体"/>
        <family val="3"/>
        <charset val="134"/>
      </rPr>
      <t>台，喷雾泵：</t>
    </r>
    <r>
      <rPr>
        <sz val="11"/>
        <color theme="1"/>
        <rFont val="Calibri"/>
        <family val="2"/>
      </rPr>
      <t>2</t>
    </r>
    <r>
      <rPr>
        <sz val="11"/>
        <color theme="1"/>
        <rFont val="宋体"/>
        <family val="3"/>
        <charset val="134"/>
      </rPr>
      <t>台，消火栓泵：</t>
    </r>
    <r>
      <rPr>
        <sz val="11"/>
        <color theme="1"/>
        <rFont val="Calibri"/>
        <family val="2"/>
      </rPr>
      <t>2</t>
    </r>
    <r>
      <rPr>
        <sz val="11"/>
        <color theme="1"/>
        <rFont val="宋体"/>
        <family val="3"/>
        <charset val="134"/>
      </rPr>
      <t>台（位于</t>
    </r>
    <r>
      <rPr>
        <sz val="11"/>
        <color theme="1"/>
        <rFont val="Calibri"/>
        <family val="2"/>
      </rPr>
      <t>10</t>
    </r>
    <r>
      <rPr>
        <sz val="11"/>
        <color theme="1"/>
        <rFont val="宋体"/>
        <family val="3"/>
        <charset val="134"/>
      </rPr>
      <t>号院</t>
    </r>
    <r>
      <rPr>
        <sz val="11"/>
        <color theme="1"/>
        <rFont val="Calibri"/>
        <family val="2"/>
      </rPr>
      <t>2</t>
    </r>
    <r>
      <rPr>
        <sz val="11"/>
        <color theme="1"/>
        <rFont val="宋体"/>
        <family val="3"/>
        <charset val="134"/>
      </rPr>
      <t>号楼</t>
    </r>
    <r>
      <rPr>
        <sz val="11"/>
        <color theme="1"/>
        <rFont val="Calibri"/>
        <family val="2"/>
      </rPr>
      <t>B2</t>
    </r>
    <r>
      <rPr>
        <sz val="11"/>
        <color theme="1"/>
        <rFont val="宋体"/>
        <family val="3"/>
        <charset val="134"/>
      </rPr>
      <t>层）；</t>
    </r>
  </si>
  <si>
    <r>
      <t>6、中水水泵设备：</t>
    </r>
    <r>
      <rPr>
        <sz val="11"/>
        <color theme="1"/>
        <rFont val="Calibri"/>
        <family val="2"/>
      </rPr>
      <t>2</t>
    </r>
    <r>
      <rPr>
        <sz val="11"/>
        <color theme="1"/>
        <rFont val="宋体"/>
        <family val="3"/>
        <charset val="134"/>
      </rPr>
      <t>组</t>
    </r>
    <r>
      <rPr>
        <sz val="11"/>
        <color theme="1"/>
        <rFont val="Calibri"/>
        <family val="2"/>
      </rPr>
      <t>6</t>
    </r>
    <r>
      <rPr>
        <sz val="11"/>
        <color theme="1"/>
        <rFont val="宋体"/>
        <family val="3"/>
        <charset val="134"/>
      </rPr>
      <t>台（位于</t>
    </r>
    <r>
      <rPr>
        <sz val="11"/>
        <color theme="1"/>
        <rFont val="Calibri"/>
        <family val="2"/>
      </rPr>
      <t>10</t>
    </r>
    <r>
      <rPr>
        <sz val="11"/>
        <color theme="1"/>
        <rFont val="宋体"/>
        <family val="3"/>
        <charset val="134"/>
      </rPr>
      <t>号院</t>
    </r>
    <r>
      <rPr>
        <sz val="11"/>
        <color theme="1"/>
        <rFont val="Calibri"/>
        <family val="2"/>
      </rPr>
      <t>2</t>
    </r>
    <r>
      <rPr>
        <sz val="11"/>
        <color theme="1"/>
        <rFont val="宋体"/>
        <family val="3"/>
        <charset val="134"/>
      </rPr>
      <t>号楼</t>
    </r>
    <r>
      <rPr>
        <sz val="11"/>
        <color theme="1"/>
        <rFont val="Calibri"/>
        <family val="2"/>
      </rPr>
      <t>B2</t>
    </r>
    <r>
      <rPr>
        <sz val="11"/>
        <color theme="1"/>
        <rFont val="宋体"/>
        <family val="3"/>
        <charset val="134"/>
      </rPr>
      <t>层）；</t>
    </r>
  </si>
  <si>
    <t>物业固定资产明细帐</t>
    <phoneticPr fontId="1" type="noConversion"/>
  </si>
  <si>
    <t>附件一：规划平面图</t>
    <phoneticPr fontId="1" type="noConversion"/>
  </si>
  <si>
    <t>规划平面图</t>
    <phoneticPr fontId="1" type="noConversion"/>
  </si>
  <si>
    <t>纸质板在物业</t>
    <phoneticPr fontId="1" type="noConversion"/>
  </si>
  <si>
    <t>景观元素索引图</t>
  </si>
  <si>
    <t>放线平面图</t>
  </si>
  <si>
    <t>标高、地形和排水平面图</t>
  </si>
  <si>
    <t>物料铺装图</t>
  </si>
  <si>
    <t>种植平面图</t>
  </si>
  <si>
    <t>种植苗木表</t>
  </si>
  <si>
    <t>局部平面图</t>
  </si>
  <si>
    <t>西地块北侧主入口放线平面图</t>
  </si>
  <si>
    <t>西地块北侧主入口竖向平面图</t>
  </si>
  <si>
    <t>西地块北侧主入口铺装平面图</t>
  </si>
  <si>
    <t>景观详图</t>
  </si>
  <si>
    <t>小院墙标准段详图</t>
  </si>
  <si>
    <t>矮墙一详图</t>
  </si>
  <si>
    <t>矮墙二详图</t>
  </si>
  <si>
    <t>矮墙三详图</t>
  </si>
  <si>
    <t>景墙一详图</t>
  </si>
  <si>
    <t>景墙二详图</t>
  </si>
  <si>
    <t>景墙三详图</t>
  </si>
  <si>
    <t>种植池二详图</t>
  </si>
  <si>
    <t>种植池五详图</t>
  </si>
  <si>
    <t>挡土矮墙详图</t>
  </si>
  <si>
    <t>隐形井盖及雨水篦子详图</t>
  </si>
  <si>
    <t>水</t>
  </si>
  <si>
    <t>浇灌给水设计说明及图例</t>
  </si>
  <si>
    <t>雨排水设计说明</t>
  </si>
  <si>
    <t>电</t>
  </si>
  <si>
    <t>电气设计说明及图例</t>
  </si>
  <si>
    <t>电气系统图</t>
  </si>
  <si>
    <t>电气布线平面图</t>
  </si>
  <si>
    <t>市政绿化</t>
  </si>
  <si>
    <t>封面</t>
  </si>
  <si>
    <t>图纸目录</t>
  </si>
  <si>
    <t>设计说明</t>
  </si>
  <si>
    <t>红外线市政路总平面图</t>
  </si>
  <si>
    <t>红外线市政路放线图</t>
  </si>
  <si>
    <t>红外线市政路竖向图</t>
  </si>
  <si>
    <t>红外线种植土及苗木表</t>
  </si>
  <si>
    <t>移交资料清单</t>
    <phoneticPr fontId="1" type="noConversion"/>
  </si>
  <si>
    <t>附加八：移交资料清单</t>
    <phoneticPr fontId="1" type="noConversion"/>
  </si>
  <si>
    <t>铺装详图7/15</t>
  </si>
  <si>
    <t>1）：总平面图。</t>
  </si>
  <si>
    <t>2）：分区索引图。</t>
  </si>
  <si>
    <t>3）：图例-物料。</t>
  </si>
  <si>
    <t>4）：图例-景观元素。</t>
  </si>
  <si>
    <t>景观元素索引图1/8</t>
  </si>
  <si>
    <t>景观元素索引图2/8</t>
  </si>
  <si>
    <t>景观元素索引图3/8</t>
  </si>
  <si>
    <t>景观廊架一详图1/5</t>
  </si>
  <si>
    <t>景观元素索引图4/8</t>
  </si>
  <si>
    <t>景观廊架一详图2/5</t>
  </si>
  <si>
    <t>景观廊架一详图3/5</t>
  </si>
  <si>
    <t>放线平面图1/8</t>
  </si>
  <si>
    <t>景观廊架一详图4/5</t>
  </si>
  <si>
    <t>放线平面图2/8</t>
  </si>
  <si>
    <t>景观廊架一详图5/5</t>
  </si>
  <si>
    <t>放线平面图3/8</t>
  </si>
  <si>
    <t>景观廊架二详图3/3</t>
  </si>
  <si>
    <t>放线平面图4/8</t>
  </si>
  <si>
    <t>景观廊架三详图1/2</t>
  </si>
  <si>
    <t>景观廊架三2/2</t>
  </si>
  <si>
    <t>竖向平面图1/8</t>
  </si>
  <si>
    <t>种植池一详图1/3</t>
  </si>
  <si>
    <t>竖向平面图2/8</t>
  </si>
  <si>
    <t>种植池一详图2/3</t>
  </si>
  <si>
    <t>竖向平面图3/8</t>
  </si>
  <si>
    <t>种植池一详图3/3</t>
  </si>
  <si>
    <t>竖向平面图4/8</t>
  </si>
  <si>
    <t>铺装物料索引图1/8</t>
  </si>
  <si>
    <t>铺装物料索引图2/8</t>
  </si>
  <si>
    <t>铺装物料索引图3/8</t>
  </si>
  <si>
    <t>铺装物料索引图4/8</t>
  </si>
  <si>
    <t>给水平面图1/8</t>
  </si>
  <si>
    <t>种植设计说明1/2</t>
  </si>
  <si>
    <t>给水平面图2/8</t>
  </si>
  <si>
    <t>种植设计说明2/2</t>
  </si>
  <si>
    <t>给水平面图3/8</t>
  </si>
  <si>
    <t>给水平面图4/8</t>
  </si>
  <si>
    <t>乔木种植平面图1/8</t>
  </si>
  <si>
    <t>排水平面图1/8</t>
  </si>
  <si>
    <t>乔木种植平面图2/8</t>
  </si>
  <si>
    <t>排水平面图2/8</t>
  </si>
  <si>
    <t>乔木种植平面图3/8</t>
  </si>
  <si>
    <t>排水平面图3/8</t>
  </si>
  <si>
    <t>乔木种植平面图4/8</t>
  </si>
  <si>
    <t>排水平面图4/8</t>
  </si>
  <si>
    <t>灌木、地被种植平面图1/8</t>
  </si>
  <si>
    <t>灌木、地被种植平面图2/8</t>
  </si>
  <si>
    <t>灌木、地被种植平面图3/8</t>
  </si>
  <si>
    <t>灌木、地被种植平面图4/8</t>
  </si>
  <si>
    <t>铺装详图1/15</t>
  </si>
  <si>
    <t>铺装详图2/15</t>
  </si>
  <si>
    <t>铺装详图3/15</t>
  </si>
  <si>
    <t>铺装详图4/15</t>
  </si>
  <si>
    <t>铺装详图5/15</t>
  </si>
  <si>
    <t>铺装详图6/15</t>
  </si>
  <si>
    <t>物业公共部位明细</t>
    <phoneticPr fontId="1" type="noConversion"/>
  </si>
  <si>
    <t>大区部分：</t>
    <phoneticPr fontId="1" type="noConversion"/>
  </si>
  <si>
    <t>项  目</t>
  </si>
  <si>
    <t>金额（元）</t>
  </si>
  <si>
    <t>说 明</t>
  </si>
  <si>
    <t>余  额（元）</t>
  </si>
  <si>
    <t>一</t>
  </si>
  <si>
    <t>园收入</t>
    <phoneticPr fontId="16" type="noConversion"/>
  </si>
  <si>
    <t>园区住宅实际应收入</t>
    <phoneticPr fontId="16" type="noConversion"/>
  </si>
  <si>
    <t>二</t>
  </si>
  <si>
    <t>物业企业酬金</t>
  </si>
  <si>
    <t>按10%计提</t>
  </si>
  <si>
    <t>三</t>
  </si>
  <si>
    <t>预留不可预见费</t>
    <phoneticPr fontId="16" type="noConversion"/>
  </si>
  <si>
    <t>五</t>
    <phoneticPr fontId="16" type="noConversion"/>
  </si>
  <si>
    <t>周期（年）</t>
  </si>
  <si>
    <t>住宅分摊比例按53%</t>
  </si>
  <si>
    <t>费用说明</t>
  </si>
  <si>
    <t>人工成本</t>
    <phoneticPr fontId="16" type="noConversion"/>
  </si>
  <si>
    <t>包含正式工、派遣工</t>
    <phoneticPr fontId="16" type="noConversion"/>
  </si>
  <si>
    <t>包含项目经理1名、办公室主任1名、客服主管1名、工程主管1名、财务主管1名、出纳1名、客服管理员4名、工程管理员1名、物业司机1名</t>
    <phoneticPr fontId="16" type="noConversion"/>
  </si>
  <si>
    <t>六</t>
    <phoneticPr fontId="16" type="noConversion"/>
  </si>
  <si>
    <t>周期（年）</t>
    <phoneticPr fontId="16" type="noConversion"/>
  </si>
  <si>
    <t>间接费</t>
  </si>
  <si>
    <t>包含办公费、办公用车保险、维保费、汽油费、固定资产折旧、装修费用分摊、使用费等相关费用</t>
    <phoneticPr fontId="16" type="noConversion"/>
  </si>
  <si>
    <t>七</t>
    <phoneticPr fontId="16" type="noConversion"/>
  </si>
  <si>
    <t>材料费</t>
  </si>
  <si>
    <t>融雪剂</t>
    <phoneticPr fontId="16" type="noConversion"/>
  </si>
  <si>
    <t>对讲机维修费</t>
  </si>
  <si>
    <t>22部对讲机维修、更换</t>
  </si>
  <si>
    <t>灭鼠</t>
    <phoneticPr fontId="16" type="noConversion"/>
  </si>
  <si>
    <t>环境消杀费</t>
  </si>
  <si>
    <t>38个生活垃圾桶周围灭杀蚊蝇、园区鼠药的布置</t>
  </si>
  <si>
    <t>弱电材料费</t>
  </si>
  <si>
    <t>24单元对讲门87个，监控探头，园区红外对射</t>
  </si>
  <si>
    <t>电梯材料费</t>
  </si>
  <si>
    <t>住宅共48部电梯*600元/部</t>
  </si>
  <si>
    <t>水泵材料费</t>
  </si>
  <si>
    <t>8台生活泵、2台消火栓泵、4台中水泵、2台喷淋泵、2台喷雾泵</t>
  </si>
  <si>
    <t>公共区域维修材料费</t>
  </si>
  <si>
    <t>门、窗、五金配件、墙砖、地砖、灯、电器配件等</t>
  </si>
  <si>
    <t>路灯材料费</t>
  </si>
  <si>
    <t>344路灯更换灯、及相关设备</t>
  </si>
  <si>
    <t>园区生活垃圾桶更换</t>
  </si>
  <si>
    <t>114个垃圾桶按10%更换</t>
  </si>
  <si>
    <t>污水泵维修材料费</t>
  </si>
  <si>
    <t>396台每台按40元计算</t>
  </si>
  <si>
    <t>灭火器检测费</t>
  </si>
  <si>
    <r>
      <t>25</t>
    </r>
    <r>
      <rPr>
        <sz val="11"/>
        <color indexed="8"/>
        <rFont val="宋体"/>
        <family val="3"/>
        <charset val="134"/>
      </rPr>
      <t>97</t>
    </r>
    <r>
      <rPr>
        <sz val="11"/>
        <color indexed="8"/>
        <rFont val="宋体"/>
        <family val="3"/>
        <charset val="134"/>
      </rPr>
      <t>个灭火器每个检测</t>
    </r>
    <r>
      <rPr>
        <sz val="11"/>
        <rFont val="宋体"/>
        <family val="3"/>
        <charset val="134"/>
      </rPr>
      <t>（含3%罐体更换费用）</t>
    </r>
    <phoneticPr fontId="16" type="noConversion"/>
  </si>
  <si>
    <t>化粪池清掏</t>
  </si>
  <si>
    <t>6个化粪池，每个5000元</t>
  </si>
  <si>
    <t>避雷检测（住宅）</t>
  </si>
  <si>
    <t>12栋住宅楼</t>
    <phoneticPr fontId="16" type="noConversion"/>
  </si>
  <si>
    <t>雨污水管线清洗</t>
  </si>
  <si>
    <r>
      <t>3</t>
    </r>
    <r>
      <rPr>
        <sz val="11"/>
        <color indexed="8"/>
        <rFont val="宋体"/>
        <family val="3"/>
        <charset val="134"/>
      </rPr>
      <t>5</t>
    </r>
    <r>
      <rPr>
        <sz val="11"/>
        <color indexed="8"/>
        <rFont val="宋体"/>
        <family val="3"/>
        <charset val="134"/>
      </rPr>
      <t>元/延米*1200米</t>
    </r>
  </si>
  <si>
    <t>水源管理人员体检培训费</t>
  </si>
  <si>
    <t>63元*2人</t>
  </si>
  <si>
    <t>水质化验</t>
  </si>
  <si>
    <t>2876元/套*12栋</t>
  </si>
  <si>
    <t>楼内污水管道清理（住宅分摊）</t>
  </si>
  <si>
    <t>—</t>
  </si>
  <si>
    <r>
      <t>1</t>
    </r>
    <r>
      <rPr>
        <sz val="11"/>
        <color indexed="8"/>
        <rFont val="宋体"/>
        <family val="3"/>
        <charset val="134"/>
      </rPr>
      <t>2栋住宅楼，24个单元门，地下室负一层，污水管线清掏</t>
    </r>
  </si>
  <si>
    <t>污水泵集水井清理</t>
  </si>
  <si>
    <t>12栋住宅，3栋商业，不含地下车库</t>
  </si>
  <si>
    <t>防汛材料补充</t>
    <phoneticPr fontId="16" type="noConversion"/>
  </si>
  <si>
    <t>每个地下室出入口防汛配备沙袋的补充</t>
    <phoneticPr fontId="16" type="noConversion"/>
  </si>
  <si>
    <t>电梯检测费（48部住宅）</t>
  </si>
  <si>
    <t>48部电梯检测费</t>
  </si>
  <si>
    <t>小  计</t>
  </si>
  <si>
    <t>八</t>
    <phoneticPr fontId="16" type="noConversion"/>
  </si>
  <si>
    <t>专业服务费</t>
  </si>
  <si>
    <t>电梯维修保养（住宅）</t>
  </si>
  <si>
    <t>维修服务（住宅分摊）</t>
  </si>
  <si>
    <r>
      <t>维修人员1</t>
    </r>
    <r>
      <rPr>
        <sz val="11"/>
        <color indexed="8"/>
        <rFont val="宋体"/>
        <family val="3"/>
        <charset val="134"/>
      </rPr>
      <t>0人，驻场负责人</t>
    </r>
    <r>
      <rPr>
        <sz val="11"/>
        <color indexed="8"/>
        <rFont val="宋体"/>
        <family val="3"/>
        <charset val="134"/>
      </rPr>
      <t>1人按照</t>
    </r>
    <r>
      <rPr>
        <sz val="11"/>
        <color indexed="8"/>
        <rFont val="宋体"/>
        <family val="3"/>
        <charset val="134"/>
      </rPr>
      <t>53%分摊</t>
    </r>
  </si>
  <si>
    <t>生活垃圾外运</t>
  </si>
  <si>
    <t>弱电系统维保</t>
  </si>
  <si>
    <t>消防维保</t>
  </si>
  <si>
    <t>小  计1</t>
  </si>
  <si>
    <t>保洁人员（住宅分摊）</t>
  </si>
  <si>
    <t>12栋住宅楼12人，外环境7人，驻场负责人1人按照53%分摊</t>
  </si>
  <si>
    <t>保安（住宅分摊）</t>
  </si>
  <si>
    <t>中控值班7人按照53%分摊，园区固定岗共14人，其中7人按照53%分摊，园区巡逻岗7人，驻场负责人1人按53%分摊。</t>
  </si>
  <si>
    <t>绿化</t>
  </si>
  <si>
    <r>
      <t>35000平方米*</t>
    </r>
    <r>
      <rPr>
        <sz val="11"/>
        <color indexed="8"/>
        <rFont val="宋体"/>
        <family val="3"/>
        <charset val="134"/>
      </rPr>
      <t>8</t>
    </r>
    <r>
      <rPr>
        <sz val="11"/>
        <color indexed="8"/>
        <rFont val="宋体"/>
        <family val="3"/>
        <charset val="134"/>
      </rPr>
      <t>元/平方米</t>
    </r>
  </si>
  <si>
    <t>绿化补草皮、树</t>
    <phoneticPr fontId="16" type="noConversion"/>
  </si>
  <si>
    <t>保安宿舍、办公室装修费摊销</t>
  </si>
  <si>
    <t>保洁办公室装修费摊销</t>
  </si>
  <si>
    <t>小  计2</t>
  </si>
  <si>
    <t>合  计</t>
  </si>
  <si>
    <t>九</t>
    <phoneticPr fontId="16" type="noConversion"/>
  </si>
  <si>
    <t>公共能源费</t>
  </si>
  <si>
    <t>公共水电费</t>
    <phoneticPr fontId="16" type="noConversion"/>
  </si>
  <si>
    <t>公共照明、电梯、路灯、水泵、污水泵</t>
  </si>
  <si>
    <t>绿化水费</t>
  </si>
  <si>
    <t>十</t>
    <phoneticPr fontId="16" type="noConversion"/>
  </si>
  <si>
    <t>公众责任险</t>
    <phoneticPr fontId="16" type="noConversion"/>
  </si>
  <si>
    <t>园区公众责任险，并包含电梯、广告装饰装置、入室盗窃责任险、家庭水暖管爆裂损失责任险。</t>
  </si>
  <si>
    <t>说明：</t>
    <phoneticPr fontId="16" type="noConversion"/>
  </si>
  <si>
    <t>1.此预算是按园区全额应收费用进行的测算。</t>
    <phoneticPr fontId="16" type="noConversion"/>
  </si>
  <si>
    <t>2.目前园区内校方尚有113套空房未安排入住，空房物业管理费325247.33元，含有入住及费用交纳的不确定性。</t>
  </si>
  <si>
    <r>
      <t>3.考虑以上实际情况，在空房物业管理费全额收缴的前提下，</t>
    </r>
    <r>
      <rPr>
        <sz val="11"/>
        <color theme="1"/>
        <rFont val="宋体"/>
        <family val="2"/>
        <charset val="134"/>
        <scheme val="minor"/>
      </rPr>
      <t>物业公司现阶段为保证园区服务品质，拟从应得管理酬金中提取部分资金填补园区管理费用的不足。</t>
    </r>
    <phoneticPr fontId="16" type="noConversion"/>
  </si>
  <si>
    <t>附件七：2016年预算表</t>
    <phoneticPr fontId="1" type="noConversion"/>
  </si>
  <si>
    <t>理工睿府住宅物业成本预算   2016年度</t>
    <phoneticPr fontId="16" type="noConversion"/>
  </si>
  <si>
    <t>楼号</t>
  </si>
  <si>
    <t>图纸名称</t>
  </si>
  <si>
    <t>备注</t>
  </si>
  <si>
    <t>10号院、3号楼</t>
  </si>
  <si>
    <t>建筑电气工程</t>
  </si>
  <si>
    <t>1册</t>
  </si>
  <si>
    <t>C5施工记录（隐蔽工程验收记录）</t>
  </si>
  <si>
    <t>电气竣工图</t>
  </si>
  <si>
    <t>建筑给排水及采暖工程</t>
  </si>
  <si>
    <t>C5施工记录（隐蔽工程记录）；C6施工试验资料（强度严密性试验记录）</t>
  </si>
  <si>
    <t>水暖竣工图</t>
  </si>
  <si>
    <t>建筑与结构工程</t>
  </si>
  <si>
    <t>C5施工记录（隐蔽工程验收记录）；C6施工试验资料（砂浆抗压强度试验报告、混泥土抗压强度试验报告）</t>
  </si>
  <si>
    <t>结构竣工图</t>
  </si>
  <si>
    <t>建筑竣工图</t>
  </si>
  <si>
    <t>10号院、4号楼</t>
  </si>
  <si>
    <t>C6施工试验资料（砂浆抗压强度报告、混泥土抗压强度试验报告）</t>
  </si>
  <si>
    <t>C5施工记录（隐蔽工程验收记录）；C6施工试验资料（强度严密性试验记录）</t>
  </si>
  <si>
    <t>10号院、7号楼</t>
  </si>
  <si>
    <t>C6施工试验资料（砂浆抗压强度试验报告、混泥土抗压强度试验报告）</t>
  </si>
  <si>
    <t>建筑给排水采暖工程</t>
  </si>
  <si>
    <t>10号院、8号楼</t>
  </si>
  <si>
    <t>建筑与结构</t>
  </si>
  <si>
    <t>房建提供的资料</t>
  </si>
  <si>
    <t>11号院、2号楼</t>
  </si>
  <si>
    <t>建筑给排水及采暖工程施工资料</t>
  </si>
  <si>
    <t>C2施工技术资料（图纸会审记录、设计变更通知单、工程洽商记录）</t>
  </si>
  <si>
    <t>C6施工试验资料</t>
  </si>
  <si>
    <t>建筑装饰装修--门窗工程</t>
  </si>
  <si>
    <t>材料进场检验、隐蔽、检验报告、检验批、分项、子分部工程质量验收</t>
  </si>
  <si>
    <t>建筑电气工程施工资料</t>
  </si>
  <si>
    <t>C5施工资料（隐蔽工程验收记录）</t>
  </si>
  <si>
    <t>C2施工技术资料（图纸会审记录、工程洽商记录）</t>
  </si>
  <si>
    <t>11号楼、2号楼</t>
  </si>
  <si>
    <t>采暖及给排水竣工图</t>
  </si>
  <si>
    <t>智能建筑工程（消防系统）</t>
  </si>
  <si>
    <t>智能建筑工程</t>
  </si>
  <si>
    <t>通信、建筑设备监控、安防和综合布线）（C5施工记录（隐蔽工程验收记录）</t>
  </si>
  <si>
    <t>11号院、3号楼</t>
  </si>
  <si>
    <t>建筑电气施工资料</t>
  </si>
  <si>
    <t>建筑给排水及采暖工程资料</t>
  </si>
  <si>
    <t>11号院、6号楼</t>
  </si>
  <si>
    <t>建筑给水排水及采暖施工资料</t>
  </si>
  <si>
    <t>建筑给水排水及采暖工程施工资料</t>
  </si>
  <si>
    <t>智能建筑工程（通信、建筑设备监控、安防和综合布线）</t>
  </si>
  <si>
    <t>（C5施工记录（隐蔽工程验收记录）</t>
  </si>
  <si>
    <t>11号院、7号楼</t>
  </si>
  <si>
    <t>智能建筑工程（通知、建筑设备监控、安防和综合布线）</t>
  </si>
  <si>
    <t>龙信提供的资料</t>
  </si>
  <si>
    <t>11号院、1号楼</t>
  </si>
  <si>
    <t>施工资料--建筑电气工程</t>
  </si>
  <si>
    <t>试验记录及系统调试、污水泵设备说明书</t>
  </si>
  <si>
    <t>施工文件--智能建筑</t>
  </si>
  <si>
    <t>施工资料--建筑与结构工程</t>
  </si>
  <si>
    <t>C2施工技术资料（图纸会审记录、工程变更洽商记录、设计变更通知单）</t>
  </si>
  <si>
    <t>施工资料--工程管理与验收</t>
  </si>
  <si>
    <t>工程概况表、单位工程质量竣工验收记录、质量控制资料核实记录、安全和功能检查资料及主要功能抽查记录、观察质量检查记录</t>
  </si>
  <si>
    <t>施工资料--建筑给排水采暖工程</t>
  </si>
  <si>
    <t>施工技术资料C2图纸会审记录、工程变更洽商记录、设计变更通知单</t>
  </si>
  <si>
    <t>施工资料--智能建筑</t>
  </si>
  <si>
    <t>施工资料--建筑给排水及采暖</t>
  </si>
  <si>
    <t>C5施工记录（隐蔽工程检查记录）</t>
  </si>
  <si>
    <t>C5施工记录（地基与基础隐蔽工程检查记录、地基验槽检查记录）</t>
  </si>
  <si>
    <t>施工资料--建筑节能保温工程</t>
  </si>
  <si>
    <t>C6施工试验记录（强度严密性试验记录）</t>
  </si>
  <si>
    <t>施工文件--建筑与结构工程</t>
  </si>
  <si>
    <t>C6施工试验资料（砂浆及混泥土抗压强度试验报告）</t>
  </si>
  <si>
    <t>C5施工记录（主体结构隐蔽工程检查记录）</t>
  </si>
  <si>
    <t>设备工程竣工图</t>
  </si>
  <si>
    <t>C5施工记录（建筑装饰装修及屋面工程隐蔽工程检查记录）</t>
  </si>
  <si>
    <t>11号院、4号楼</t>
  </si>
  <si>
    <t>施工文件--建筑节能保温工程</t>
  </si>
  <si>
    <t>11号楼、4号楼</t>
  </si>
  <si>
    <t>施工文件--建筑电气</t>
  </si>
  <si>
    <t>施工文件--工程管理与验收</t>
  </si>
  <si>
    <t>工程概况表、单位工程质量竣工验收记录、质量控制资料核实查记录、安全和功能检查资料及主要功能抽查记录、观察质量检查记录</t>
  </si>
  <si>
    <t>施工资料--建筑给排水及采暖工程</t>
  </si>
  <si>
    <t>C2施工记住资料（图纸会审记录、工程变更洽商记录、设计变更通知单）</t>
  </si>
  <si>
    <t>11号院、1号楼、4号楼、5号楼、8号楼</t>
  </si>
  <si>
    <t>C4施工物资资料（施工物资合格证）</t>
  </si>
  <si>
    <t>施工资料--工程竣工报告</t>
  </si>
  <si>
    <t>C4施工物资资料（钢筋原材质量证明文件）</t>
  </si>
  <si>
    <t>C4施工物资资料（基础、主体、装修、屋面及节能保温施工物资合格证）</t>
  </si>
  <si>
    <t>11号院、4号楼、5号楼</t>
  </si>
  <si>
    <t>设备竣工图</t>
  </si>
  <si>
    <t>11号院、5号楼</t>
  </si>
  <si>
    <t>C5施工记录（主体结构--隐蔽工程验收记录）</t>
  </si>
  <si>
    <t>施工文件--智能建筑（上卷）</t>
  </si>
  <si>
    <t>C5隐蔽工程验收记录</t>
  </si>
  <si>
    <t>施工文件--智能建筑（下卷）</t>
  </si>
  <si>
    <t>11号院、5号院</t>
  </si>
  <si>
    <t>C5隐蔽工程验收记录（建筑装饰装修）</t>
  </si>
  <si>
    <t>工程概况表、单位工程质量竣工验收记录、质量控制资料核查记录、安全和功能检查资料及主要功能抽查记录、观感质量检查记录</t>
  </si>
  <si>
    <t>C2施工技术资料（图纸会审记录、设计变更通知单、工程变更洽商记录）</t>
  </si>
  <si>
    <t>施工文件--建筑给排水及采暖</t>
  </si>
  <si>
    <t>C2施工技术资料（图纸会审记录、设计变更通知单、工程变更恰商记录）</t>
  </si>
  <si>
    <t>施工文件--建筑电气、智能建筑</t>
  </si>
  <si>
    <t>C2图纸会审记录、工程变更洽商记录</t>
  </si>
  <si>
    <t>施工文件--建筑与文件</t>
  </si>
  <si>
    <t>C6施工试验记录（砂浆、混泥土（标养）抗压强度试验报告）</t>
  </si>
  <si>
    <t>C5隐蔽工程验收记录（地基与基础工程）</t>
  </si>
  <si>
    <t>C5隐蔽工程验收记录（建筑屋面）</t>
  </si>
  <si>
    <t>C5隐蔽工程验收记录（建筑节能保温工程）</t>
  </si>
  <si>
    <t>C6施工试验记录</t>
  </si>
  <si>
    <t>关于房山区良乡理工睿府嘉园物业移交相关问题回复</t>
  </si>
  <si>
    <t>歌华有线房山分公司有线电视网络基础设施建设协议书</t>
  </si>
  <si>
    <t>新建弱电管道工程协议书</t>
  </si>
  <si>
    <t>关于房山区良乡高教园区中央设施区西区北侧住宅混合公建项目核准的批复</t>
  </si>
  <si>
    <t>良乡高教园中央设施区西区北侧地块规划拨地成果图</t>
  </si>
  <si>
    <t>建设工程消防验收意见书（东区）</t>
  </si>
  <si>
    <t>建设工程消防验收意见书（西区）</t>
  </si>
  <si>
    <t>住宅楼房申请投递表（房山区良乡高教园）</t>
  </si>
  <si>
    <t>北京市建筑物防雷安全检测证</t>
  </si>
  <si>
    <t>建设用地规划许可证</t>
  </si>
  <si>
    <t>国有土地使用证</t>
  </si>
  <si>
    <t>建设工程规划许可证</t>
  </si>
  <si>
    <t>房山区良乡高教园区中央设施区西区北侧住宅混合公建项目（岩土工程勘察报告）</t>
  </si>
  <si>
    <r>
      <t>北京市门楼牌编号证明信（</t>
    </r>
    <r>
      <rPr>
        <sz val="10"/>
        <color theme="1"/>
        <rFont val="Times New Roman"/>
        <family val="1"/>
      </rPr>
      <t>10</t>
    </r>
    <r>
      <rPr>
        <sz val="10"/>
        <color theme="1"/>
        <rFont val="宋体"/>
        <family val="3"/>
        <charset val="134"/>
      </rPr>
      <t>号院：</t>
    </r>
    <r>
      <rPr>
        <sz val="10"/>
        <color theme="1"/>
        <rFont val="Times New Roman"/>
        <family val="1"/>
      </rPr>
      <t>1</t>
    </r>
    <r>
      <rPr>
        <sz val="10"/>
        <color theme="1"/>
        <rFont val="宋体"/>
        <family val="3"/>
        <charset val="134"/>
      </rPr>
      <t>、</t>
    </r>
    <r>
      <rPr>
        <sz val="10"/>
        <color theme="1"/>
        <rFont val="Times New Roman"/>
        <family val="1"/>
      </rPr>
      <t>2</t>
    </r>
    <r>
      <rPr>
        <sz val="10"/>
        <color theme="1"/>
        <rFont val="宋体"/>
        <family val="3"/>
        <charset val="134"/>
      </rPr>
      <t>、</t>
    </r>
    <r>
      <rPr>
        <sz val="10"/>
        <color theme="1"/>
        <rFont val="Times New Roman"/>
        <family val="1"/>
      </rPr>
      <t>5</t>
    </r>
    <r>
      <rPr>
        <sz val="10"/>
        <color theme="1"/>
        <rFont val="宋体"/>
        <family val="3"/>
        <charset val="134"/>
      </rPr>
      <t>、</t>
    </r>
    <r>
      <rPr>
        <sz val="10"/>
        <color theme="1"/>
        <rFont val="Times New Roman"/>
        <family val="1"/>
      </rPr>
      <t>6</t>
    </r>
    <r>
      <rPr>
        <sz val="10"/>
        <color theme="1"/>
        <rFont val="宋体"/>
        <family val="3"/>
        <charset val="134"/>
      </rPr>
      <t>、</t>
    </r>
    <r>
      <rPr>
        <sz val="10"/>
        <color theme="1"/>
        <rFont val="Times New Roman"/>
        <family val="1"/>
      </rPr>
      <t>9</t>
    </r>
    <r>
      <rPr>
        <sz val="10"/>
        <color theme="1"/>
        <rFont val="宋体"/>
        <family val="3"/>
        <charset val="134"/>
      </rPr>
      <t>、</t>
    </r>
    <r>
      <rPr>
        <sz val="10"/>
        <color theme="1"/>
        <rFont val="Times New Roman"/>
        <family val="1"/>
      </rPr>
      <t>10</t>
    </r>
    <r>
      <rPr>
        <sz val="10"/>
        <color theme="1"/>
        <rFont val="宋体"/>
        <family val="3"/>
        <charset val="134"/>
      </rPr>
      <t>、</t>
    </r>
    <r>
      <rPr>
        <sz val="10"/>
        <color theme="1"/>
        <rFont val="Times New Roman"/>
        <family val="1"/>
      </rPr>
      <t>11</t>
    </r>
    <r>
      <rPr>
        <sz val="10"/>
        <color theme="1"/>
        <rFont val="宋体"/>
        <family val="3"/>
        <charset val="134"/>
      </rPr>
      <t>）</t>
    </r>
  </si>
  <si>
    <r>
      <t>北京市门牌、楼牌编号证明信（</t>
    </r>
    <r>
      <rPr>
        <sz val="10"/>
        <color theme="1"/>
        <rFont val="Times New Roman"/>
        <family val="1"/>
      </rPr>
      <t>11</t>
    </r>
    <r>
      <rPr>
        <sz val="10"/>
        <color theme="1"/>
        <rFont val="宋体"/>
        <family val="3"/>
        <charset val="134"/>
      </rPr>
      <t>号院：</t>
    </r>
    <r>
      <rPr>
        <sz val="10"/>
        <color theme="1"/>
        <rFont val="Times New Roman"/>
        <family val="1"/>
      </rPr>
      <t>2</t>
    </r>
    <r>
      <rPr>
        <sz val="10"/>
        <color theme="1"/>
        <rFont val="宋体"/>
        <family val="3"/>
        <charset val="134"/>
      </rPr>
      <t>、</t>
    </r>
    <r>
      <rPr>
        <sz val="10"/>
        <color theme="1"/>
        <rFont val="Times New Roman"/>
        <family val="1"/>
      </rPr>
      <t>1</t>
    </r>
    <r>
      <rPr>
        <sz val="10"/>
        <color theme="1"/>
        <rFont val="宋体"/>
        <family val="3"/>
        <charset val="134"/>
      </rPr>
      <t>、</t>
    </r>
    <r>
      <rPr>
        <sz val="10"/>
        <color theme="1"/>
        <rFont val="Times New Roman"/>
        <family val="1"/>
      </rPr>
      <t>3</t>
    </r>
    <r>
      <rPr>
        <sz val="10"/>
        <color theme="1"/>
        <rFont val="宋体"/>
        <family val="3"/>
        <charset val="134"/>
      </rPr>
      <t>、</t>
    </r>
    <r>
      <rPr>
        <sz val="10"/>
        <color theme="1"/>
        <rFont val="Times New Roman"/>
        <family val="1"/>
      </rPr>
      <t>4</t>
    </r>
    <r>
      <rPr>
        <sz val="10"/>
        <color theme="1"/>
        <rFont val="宋体"/>
        <family val="3"/>
        <charset val="134"/>
      </rPr>
      <t>、</t>
    </r>
    <r>
      <rPr>
        <sz val="10"/>
        <color theme="1"/>
        <rFont val="Times New Roman"/>
        <family val="1"/>
      </rPr>
      <t>5</t>
    </r>
    <r>
      <rPr>
        <sz val="10"/>
        <color theme="1"/>
        <rFont val="宋体"/>
        <family val="3"/>
        <charset val="134"/>
      </rPr>
      <t>、</t>
    </r>
    <r>
      <rPr>
        <sz val="10"/>
        <color theme="1"/>
        <rFont val="Times New Roman"/>
        <family val="1"/>
      </rPr>
      <t>6</t>
    </r>
    <r>
      <rPr>
        <sz val="10"/>
        <color theme="1"/>
        <rFont val="宋体"/>
        <family val="3"/>
        <charset val="134"/>
      </rPr>
      <t>、</t>
    </r>
    <r>
      <rPr>
        <sz val="10"/>
        <color theme="1"/>
        <rFont val="Times New Roman"/>
        <family val="1"/>
      </rPr>
      <t>7</t>
    </r>
    <r>
      <rPr>
        <sz val="10"/>
        <color theme="1"/>
        <rFont val="宋体"/>
        <family val="3"/>
        <charset val="134"/>
      </rPr>
      <t>、</t>
    </r>
    <r>
      <rPr>
        <sz val="10"/>
        <color theme="1"/>
        <rFont val="Times New Roman"/>
        <family val="1"/>
      </rPr>
      <t>8</t>
    </r>
    <r>
      <rPr>
        <sz val="10"/>
        <color theme="1"/>
        <rFont val="宋体"/>
        <family val="3"/>
        <charset val="134"/>
      </rPr>
      <t>、</t>
    </r>
    <r>
      <rPr>
        <sz val="10"/>
        <color theme="1"/>
        <rFont val="Times New Roman"/>
        <family val="1"/>
      </rPr>
      <t>9</t>
    </r>
    <r>
      <rPr>
        <sz val="10"/>
        <color theme="1"/>
        <rFont val="宋体"/>
        <family val="3"/>
        <charset val="134"/>
      </rPr>
      <t>）</t>
    </r>
  </si>
  <si>
    <r>
      <t>北京市门牌、楼牌编号证明信（</t>
    </r>
    <r>
      <rPr>
        <sz val="10"/>
        <color theme="1"/>
        <rFont val="Times New Roman"/>
        <family val="1"/>
      </rPr>
      <t>10</t>
    </r>
    <r>
      <rPr>
        <sz val="10"/>
        <color theme="1"/>
        <rFont val="宋体"/>
        <family val="3"/>
        <charset val="134"/>
      </rPr>
      <t>号院：</t>
    </r>
    <r>
      <rPr>
        <sz val="10"/>
        <color theme="1"/>
        <rFont val="Times New Roman"/>
        <family val="1"/>
      </rPr>
      <t>3</t>
    </r>
    <r>
      <rPr>
        <sz val="10"/>
        <color theme="1"/>
        <rFont val="宋体"/>
        <family val="3"/>
        <charset val="134"/>
      </rPr>
      <t>、</t>
    </r>
    <r>
      <rPr>
        <sz val="10"/>
        <color theme="1"/>
        <rFont val="Times New Roman"/>
        <family val="1"/>
      </rPr>
      <t>4</t>
    </r>
    <r>
      <rPr>
        <sz val="10"/>
        <color theme="1"/>
        <rFont val="宋体"/>
        <family val="3"/>
        <charset val="134"/>
      </rPr>
      <t>、</t>
    </r>
    <r>
      <rPr>
        <sz val="10"/>
        <color theme="1"/>
        <rFont val="Times New Roman"/>
        <family val="1"/>
      </rPr>
      <t>7</t>
    </r>
    <r>
      <rPr>
        <sz val="10"/>
        <color theme="1"/>
        <rFont val="宋体"/>
        <family val="3"/>
        <charset val="134"/>
      </rPr>
      <t>、</t>
    </r>
    <r>
      <rPr>
        <sz val="10"/>
        <color theme="1"/>
        <rFont val="Times New Roman"/>
        <family val="1"/>
      </rPr>
      <t>8</t>
    </r>
    <r>
      <rPr>
        <sz val="10"/>
        <color theme="1"/>
        <rFont val="宋体"/>
        <family val="3"/>
        <charset val="134"/>
      </rPr>
      <t>）</t>
    </r>
  </si>
  <si>
    <r>
      <t>规划施工号与门牌、楼牌编号对照表（</t>
    </r>
    <r>
      <rPr>
        <sz val="10"/>
        <color theme="1"/>
        <rFont val="Times New Roman"/>
        <family val="1"/>
      </rPr>
      <t>10</t>
    </r>
    <r>
      <rPr>
        <sz val="10"/>
        <color theme="1"/>
        <rFont val="宋体"/>
        <family val="3"/>
        <charset val="134"/>
      </rPr>
      <t>号院：</t>
    </r>
    <r>
      <rPr>
        <sz val="10"/>
        <color theme="1"/>
        <rFont val="Times New Roman"/>
        <family val="1"/>
      </rPr>
      <t>15</t>
    </r>
    <r>
      <rPr>
        <sz val="10"/>
        <color theme="1"/>
        <rFont val="宋体"/>
        <family val="3"/>
        <charset val="134"/>
      </rPr>
      <t>、</t>
    </r>
    <r>
      <rPr>
        <sz val="10"/>
        <color theme="1"/>
        <rFont val="Times New Roman"/>
        <family val="1"/>
      </rPr>
      <t>18</t>
    </r>
    <r>
      <rPr>
        <sz val="10"/>
        <color theme="1"/>
        <rFont val="宋体"/>
        <family val="3"/>
        <charset val="134"/>
      </rPr>
      <t>、</t>
    </r>
    <r>
      <rPr>
        <sz val="10"/>
        <color theme="1"/>
        <rFont val="Times New Roman"/>
        <family val="1"/>
      </rPr>
      <t>9</t>
    </r>
    <r>
      <rPr>
        <sz val="10"/>
        <color theme="1"/>
        <rFont val="宋体"/>
        <family val="3"/>
        <charset val="134"/>
      </rPr>
      <t>、、</t>
    </r>
    <r>
      <rPr>
        <sz val="10"/>
        <color theme="1"/>
        <rFont val="Times New Roman"/>
        <family val="1"/>
      </rPr>
      <t>10</t>
    </r>
    <r>
      <rPr>
        <sz val="10"/>
        <color theme="1"/>
        <rFont val="宋体"/>
        <family val="3"/>
        <charset val="134"/>
      </rPr>
      <t>、</t>
    </r>
    <r>
      <rPr>
        <sz val="10"/>
        <color theme="1"/>
        <rFont val="Times New Roman"/>
        <family val="1"/>
      </rPr>
      <t>19</t>
    </r>
    <r>
      <rPr>
        <sz val="10"/>
        <color theme="1"/>
        <rFont val="宋体"/>
        <family val="3"/>
        <charset val="134"/>
      </rPr>
      <t>、</t>
    </r>
    <r>
      <rPr>
        <sz val="10"/>
        <color theme="1"/>
        <rFont val="Times New Roman"/>
        <family val="1"/>
      </rPr>
      <t>16</t>
    </r>
    <r>
      <rPr>
        <sz val="10"/>
        <color theme="1"/>
        <rFont val="宋体"/>
        <family val="3"/>
        <charset val="134"/>
      </rPr>
      <t>、</t>
    </r>
    <r>
      <rPr>
        <sz val="10"/>
        <color theme="1"/>
        <rFont val="Times New Roman"/>
        <family val="1"/>
      </rPr>
      <t>11</t>
    </r>
    <r>
      <rPr>
        <sz val="10"/>
        <color theme="1"/>
        <rFont val="宋体"/>
        <family val="3"/>
        <charset val="134"/>
      </rPr>
      <t>、</t>
    </r>
    <r>
      <rPr>
        <sz val="10"/>
        <color theme="1"/>
        <rFont val="Times New Roman"/>
        <family val="1"/>
      </rPr>
      <t>15</t>
    </r>
    <r>
      <rPr>
        <sz val="10"/>
        <color theme="1"/>
        <rFont val="宋体"/>
        <family val="3"/>
        <charset val="134"/>
      </rPr>
      <t>、</t>
    </r>
    <r>
      <rPr>
        <sz val="10"/>
        <color theme="1"/>
        <rFont val="Times New Roman"/>
        <family val="1"/>
      </rPr>
      <t>20</t>
    </r>
    <r>
      <rPr>
        <sz val="10"/>
        <color theme="1"/>
        <rFont val="宋体"/>
        <family val="3"/>
        <charset val="134"/>
      </rPr>
      <t>、</t>
    </r>
    <r>
      <rPr>
        <sz val="10"/>
        <color theme="1"/>
        <rFont val="Times New Roman"/>
        <family val="1"/>
      </rPr>
      <t>17</t>
    </r>
    <r>
      <rPr>
        <sz val="10"/>
        <color theme="1"/>
        <rFont val="宋体"/>
        <family val="3"/>
        <charset val="134"/>
      </rPr>
      <t>、</t>
    </r>
    <r>
      <rPr>
        <sz val="10"/>
        <color theme="1"/>
        <rFont val="Times New Roman"/>
        <family val="1"/>
      </rPr>
      <t>14</t>
    </r>
    <r>
      <rPr>
        <sz val="10"/>
        <color theme="1"/>
        <rFont val="宋体"/>
        <family val="3"/>
        <charset val="134"/>
      </rPr>
      <t>）</t>
    </r>
  </si>
  <si>
    <r>
      <t>规划施工号与门牌、楼牌编号对照表（</t>
    </r>
    <r>
      <rPr>
        <sz val="10"/>
        <color theme="1"/>
        <rFont val="Times New Roman"/>
        <family val="1"/>
      </rPr>
      <t>11</t>
    </r>
    <r>
      <rPr>
        <sz val="10"/>
        <color theme="1"/>
        <rFont val="宋体"/>
        <family val="3"/>
        <charset val="134"/>
      </rPr>
      <t>号院：</t>
    </r>
    <r>
      <rPr>
        <sz val="10"/>
        <color theme="1"/>
        <rFont val="Times New Roman"/>
        <family val="1"/>
      </rPr>
      <t>2</t>
    </r>
    <r>
      <rPr>
        <sz val="10"/>
        <color theme="1"/>
        <rFont val="宋体"/>
        <family val="3"/>
        <charset val="134"/>
      </rPr>
      <t>、</t>
    </r>
    <r>
      <rPr>
        <sz val="10"/>
        <color theme="1"/>
        <rFont val="Times New Roman"/>
        <family val="1"/>
      </rPr>
      <t>1</t>
    </r>
    <r>
      <rPr>
        <sz val="10"/>
        <color theme="1"/>
        <rFont val="宋体"/>
        <family val="3"/>
        <charset val="134"/>
      </rPr>
      <t>、</t>
    </r>
    <r>
      <rPr>
        <sz val="10"/>
        <color theme="1"/>
        <rFont val="Times New Roman"/>
        <family val="1"/>
      </rPr>
      <t>3</t>
    </r>
    <r>
      <rPr>
        <sz val="10"/>
        <color theme="1"/>
        <rFont val="宋体"/>
        <family val="3"/>
        <charset val="134"/>
      </rPr>
      <t>、</t>
    </r>
    <r>
      <rPr>
        <sz val="10"/>
        <color theme="1"/>
        <rFont val="Times New Roman"/>
        <family val="1"/>
      </rPr>
      <t>4</t>
    </r>
    <r>
      <rPr>
        <sz val="10"/>
        <color theme="1"/>
        <rFont val="宋体"/>
        <family val="3"/>
        <charset val="134"/>
      </rPr>
      <t>、</t>
    </r>
    <r>
      <rPr>
        <sz val="10"/>
        <color theme="1"/>
        <rFont val="Times New Roman"/>
        <family val="1"/>
      </rPr>
      <t>6</t>
    </r>
    <r>
      <rPr>
        <sz val="10"/>
        <color theme="1"/>
        <rFont val="宋体"/>
        <family val="3"/>
        <charset val="134"/>
      </rPr>
      <t>、</t>
    </r>
    <r>
      <rPr>
        <sz val="10"/>
        <color theme="1"/>
        <rFont val="Times New Roman"/>
        <family val="1"/>
      </rPr>
      <t>5</t>
    </r>
    <r>
      <rPr>
        <sz val="10"/>
        <color theme="1"/>
        <rFont val="宋体"/>
        <family val="3"/>
        <charset val="134"/>
      </rPr>
      <t>、</t>
    </r>
    <r>
      <rPr>
        <sz val="10"/>
        <color theme="1"/>
        <rFont val="Times New Roman"/>
        <family val="1"/>
      </rPr>
      <t>7</t>
    </r>
    <r>
      <rPr>
        <sz val="10"/>
        <color theme="1"/>
        <rFont val="宋体"/>
        <family val="3"/>
        <charset val="134"/>
      </rPr>
      <t>、</t>
    </r>
    <r>
      <rPr>
        <sz val="10"/>
        <color theme="1"/>
        <rFont val="Times New Roman"/>
        <family val="1"/>
      </rPr>
      <t>8</t>
    </r>
    <r>
      <rPr>
        <sz val="10"/>
        <color theme="1"/>
        <rFont val="宋体"/>
        <family val="3"/>
        <charset val="134"/>
      </rPr>
      <t>、</t>
    </r>
    <r>
      <rPr>
        <sz val="10"/>
        <color theme="1"/>
        <rFont val="Times New Roman"/>
        <family val="1"/>
      </rPr>
      <t>21</t>
    </r>
    <r>
      <rPr>
        <sz val="10"/>
        <color theme="1"/>
        <rFont val="宋体"/>
        <family val="3"/>
        <charset val="134"/>
      </rPr>
      <t>、</t>
    </r>
    <r>
      <rPr>
        <sz val="10"/>
        <color theme="1"/>
        <rFont val="Times New Roman"/>
        <family val="1"/>
      </rPr>
      <t>13</t>
    </r>
    <r>
      <rPr>
        <sz val="10"/>
        <color theme="1"/>
        <rFont val="宋体"/>
        <family val="3"/>
        <charset val="134"/>
      </rPr>
      <t>）</t>
    </r>
  </si>
  <si>
    <r>
      <t>北京市房屋建筑和市政基础设施工程竣工验收备案表（</t>
    </r>
    <r>
      <rPr>
        <sz val="10"/>
        <color theme="1"/>
        <rFont val="Times New Roman"/>
        <family val="1"/>
      </rPr>
      <t>10</t>
    </r>
    <r>
      <rPr>
        <sz val="10"/>
        <color theme="1"/>
        <rFont val="宋体"/>
        <family val="3"/>
        <charset val="134"/>
      </rPr>
      <t>号院：</t>
    </r>
    <r>
      <rPr>
        <sz val="10"/>
        <color theme="1"/>
        <rFont val="Times New Roman"/>
        <family val="1"/>
      </rPr>
      <t>9</t>
    </r>
    <r>
      <rPr>
        <sz val="10"/>
        <color theme="1"/>
        <rFont val="宋体"/>
        <family val="3"/>
        <charset val="134"/>
      </rPr>
      <t>、</t>
    </r>
    <r>
      <rPr>
        <sz val="10"/>
        <color theme="1"/>
        <rFont val="Times New Roman"/>
        <family val="1"/>
      </rPr>
      <t>10</t>
    </r>
    <r>
      <rPr>
        <sz val="10"/>
        <color theme="1"/>
        <rFont val="宋体"/>
        <family val="3"/>
        <charset val="134"/>
      </rPr>
      <t>、</t>
    </r>
    <r>
      <rPr>
        <sz val="10"/>
        <color theme="1"/>
        <rFont val="Times New Roman"/>
        <family val="1"/>
      </rPr>
      <t>11</t>
    </r>
    <r>
      <rPr>
        <sz val="10"/>
        <color theme="1"/>
        <rFont val="宋体"/>
        <family val="3"/>
        <charset val="134"/>
      </rPr>
      <t>、</t>
    </r>
    <r>
      <rPr>
        <sz val="10"/>
        <color theme="1"/>
        <rFont val="Times New Roman"/>
        <family val="1"/>
      </rPr>
      <t>12</t>
    </r>
    <r>
      <rPr>
        <sz val="10"/>
        <color theme="1"/>
        <rFont val="宋体"/>
        <family val="3"/>
        <charset val="134"/>
      </rPr>
      <t>）</t>
    </r>
  </si>
  <si>
    <r>
      <t>北京市房屋建筑和市政基础设施工程竣工验收备案表（</t>
    </r>
    <r>
      <rPr>
        <sz val="10"/>
        <color theme="1"/>
        <rFont val="Times New Roman"/>
        <family val="1"/>
      </rPr>
      <t>11</t>
    </r>
    <r>
      <rPr>
        <sz val="10"/>
        <color theme="1"/>
        <rFont val="宋体"/>
        <family val="3"/>
        <charset val="134"/>
      </rPr>
      <t>号院：</t>
    </r>
    <r>
      <rPr>
        <sz val="10"/>
        <color theme="1"/>
        <rFont val="Times New Roman"/>
        <family val="1"/>
      </rPr>
      <t>1</t>
    </r>
    <r>
      <rPr>
        <sz val="10"/>
        <color theme="1"/>
        <rFont val="宋体"/>
        <family val="3"/>
        <charset val="134"/>
      </rPr>
      <t>、</t>
    </r>
    <r>
      <rPr>
        <sz val="10"/>
        <color theme="1"/>
        <rFont val="Times New Roman"/>
        <family val="1"/>
      </rPr>
      <t>3</t>
    </r>
    <r>
      <rPr>
        <sz val="10"/>
        <color theme="1"/>
        <rFont val="宋体"/>
        <family val="3"/>
        <charset val="134"/>
      </rPr>
      <t>、</t>
    </r>
    <r>
      <rPr>
        <sz val="10"/>
        <color theme="1"/>
        <rFont val="Times New Roman"/>
        <family val="1"/>
      </rPr>
      <t>5</t>
    </r>
    <r>
      <rPr>
        <sz val="10"/>
        <color theme="1"/>
        <rFont val="宋体"/>
        <family val="3"/>
        <charset val="134"/>
      </rPr>
      <t>、</t>
    </r>
    <r>
      <rPr>
        <sz val="10"/>
        <color theme="1"/>
        <rFont val="Times New Roman"/>
        <family val="1"/>
      </rPr>
      <t>7</t>
    </r>
    <r>
      <rPr>
        <sz val="10"/>
        <color theme="1"/>
        <rFont val="宋体"/>
        <family val="3"/>
        <charset val="134"/>
      </rPr>
      <t>及</t>
    </r>
    <r>
      <rPr>
        <sz val="10"/>
        <color theme="1"/>
        <rFont val="Times New Roman"/>
        <family val="1"/>
      </rPr>
      <t>1#</t>
    </r>
    <r>
      <rPr>
        <sz val="10"/>
        <color theme="1"/>
        <rFont val="宋体"/>
        <family val="3"/>
        <charset val="134"/>
      </rPr>
      <t>车库）</t>
    </r>
  </si>
  <si>
    <r>
      <t>北京市房屋建筑和市政基础设施施工程竣工验收备案表（</t>
    </r>
    <r>
      <rPr>
        <sz val="10"/>
        <color theme="1"/>
        <rFont val="Times New Roman"/>
        <family val="1"/>
      </rPr>
      <t>11</t>
    </r>
    <r>
      <rPr>
        <sz val="10"/>
        <color theme="1"/>
        <rFont val="宋体"/>
        <family val="3"/>
        <charset val="134"/>
      </rPr>
      <t>号院：</t>
    </r>
    <r>
      <rPr>
        <sz val="10"/>
        <color theme="1"/>
        <rFont val="Times New Roman"/>
        <family val="1"/>
      </rPr>
      <t>2</t>
    </r>
    <r>
      <rPr>
        <sz val="10"/>
        <color theme="1"/>
        <rFont val="宋体"/>
        <family val="3"/>
        <charset val="134"/>
      </rPr>
      <t>、</t>
    </r>
    <r>
      <rPr>
        <sz val="10"/>
        <color theme="1"/>
        <rFont val="Times New Roman"/>
        <family val="1"/>
      </rPr>
      <t>4</t>
    </r>
    <r>
      <rPr>
        <sz val="10"/>
        <color theme="1"/>
        <rFont val="宋体"/>
        <family val="3"/>
        <charset val="134"/>
      </rPr>
      <t>、、</t>
    </r>
    <r>
      <rPr>
        <sz val="10"/>
        <color theme="1"/>
        <rFont val="Times New Roman"/>
        <family val="1"/>
      </rPr>
      <t>6</t>
    </r>
    <r>
      <rPr>
        <sz val="10"/>
        <color theme="1"/>
        <rFont val="宋体"/>
        <family val="3"/>
        <charset val="134"/>
      </rPr>
      <t>、</t>
    </r>
    <r>
      <rPr>
        <sz val="10"/>
        <color theme="1"/>
        <rFont val="Times New Roman"/>
        <family val="1"/>
      </rPr>
      <t>8</t>
    </r>
    <r>
      <rPr>
        <sz val="10"/>
        <color theme="1"/>
        <rFont val="宋体"/>
        <family val="3"/>
        <charset val="134"/>
      </rPr>
      <t>）</t>
    </r>
  </si>
  <si>
    <r>
      <t>北京市房屋建筑和市政基础设施工程竣工验收备案表（</t>
    </r>
    <r>
      <rPr>
        <sz val="10"/>
        <color theme="1"/>
        <rFont val="Times New Roman"/>
        <family val="1"/>
      </rPr>
      <t>11</t>
    </r>
    <r>
      <rPr>
        <sz val="10"/>
        <color theme="1"/>
        <rFont val="宋体"/>
        <family val="3"/>
        <charset val="134"/>
      </rPr>
      <t>号院：</t>
    </r>
    <r>
      <rPr>
        <sz val="10"/>
        <color theme="1"/>
        <rFont val="Times New Roman"/>
        <family val="1"/>
      </rPr>
      <t>1#</t>
    </r>
    <r>
      <rPr>
        <sz val="10"/>
        <color theme="1"/>
        <rFont val="宋体"/>
        <family val="3"/>
        <charset val="134"/>
      </rPr>
      <t>、</t>
    </r>
    <r>
      <rPr>
        <sz val="10"/>
        <color theme="1"/>
        <rFont val="Times New Roman"/>
        <family val="1"/>
      </rPr>
      <t>3#</t>
    </r>
    <r>
      <rPr>
        <sz val="10"/>
        <color theme="1"/>
        <rFont val="宋体"/>
        <family val="3"/>
        <charset val="134"/>
      </rPr>
      <t>、</t>
    </r>
    <r>
      <rPr>
        <sz val="10"/>
        <color theme="1"/>
        <rFont val="Times New Roman"/>
        <family val="1"/>
      </rPr>
      <t>5#</t>
    </r>
    <r>
      <rPr>
        <sz val="10"/>
        <color theme="1"/>
        <rFont val="宋体"/>
        <family val="3"/>
        <charset val="134"/>
      </rPr>
      <t>、</t>
    </r>
    <r>
      <rPr>
        <sz val="10"/>
        <color theme="1"/>
        <rFont val="Times New Roman"/>
        <family val="1"/>
      </rPr>
      <t>7#</t>
    </r>
    <r>
      <rPr>
        <sz val="10"/>
        <color theme="1"/>
        <rFont val="宋体"/>
        <family val="3"/>
        <charset val="134"/>
      </rPr>
      <t>及</t>
    </r>
    <r>
      <rPr>
        <sz val="10"/>
        <color theme="1"/>
        <rFont val="Times New Roman"/>
        <family val="1"/>
      </rPr>
      <t>1#</t>
    </r>
    <r>
      <rPr>
        <sz val="10"/>
        <color theme="1"/>
        <rFont val="宋体"/>
        <family val="3"/>
        <charset val="134"/>
      </rPr>
      <t>车库）</t>
    </r>
  </si>
  <si>
    <r>
      <t>北京市房屋建筑和市政基础设施施工工程竣工验收备案表（</t>
    </r>
    <r>
      <rPr>
        <sz val="10"/>
        <color theme="1"/>
        <rFont val="Times New Roman"/>
        <family val="1"/>
      </rPr>
      <t>13#</t>
    </r>
    <r>
      <rPr>
        <sz val="10"/>
        <color theme="1"/>
        <rFont val="宋体"/>
        <family val="3"/>
        <charset val="134"/>
      </rPr>
      <t>、</t>
    </r>
    <r>
      <rPr>
        <sz val="10"/>
        <color theme="1"/>
        <rFont val="Times New Roman"/>
        <family val="1"/>
      </rPr>
      <t>21#</t>
    </r>
    <r>
      <rPr>
        <sz val="10"/>
        <color theme="1"/>
        <rFont val="宋体"/>
        <family val="3"/>
        <charset val="134"/>
      </rPr>
      <t>商业楼）</t>
    </r>
  </si>
  <si>
    <r>
      <t>北京市房屋建筑和市政基础设施施工工程竣工验收备案表（</t>
    </r>
    <r>
      <rPr>
        <sz val="10"/>
        <color theme="1"/>
        <rFont val="Times New Roman"/>
        <family val="1"/>
      </rPr>
      <t>15#</t>
    </r>
    <r>
      <rPr>
        <sz val="10"/>
        <color theme="1"/>
        <rFont val="宋体"/>
        <family val="3"/>
        <charset val="134"/>
      </rPr>
      <t>、</t>
    </r>
    <r>
      <rPr>
        <sz val="10"/>
        <color theme="1"/>
        <rFont val="Times New Roman"/>
        <family val="1"/>
      </rPr>
      <t>16#</t>
    </r>
    <r>
      <rPr>
        <sz val="10"/>
        <color theme="1"/>
        <rFont val="宋体"/>
        <family val="3"/>
        <charset val="134"/>
      </rPr>
      <t>、</t>
    </r>
    <r>
      <rPr>
        <sz val="10"/>
        <color theme="1"/>
        <rFont val="Times New Roman"/>
        <family val="1"/>
      </rPr>
      <t>18#</t>
    </r>
    <r>
      <rPr>
        <sz val="10"/>
        <color theme="1"/>
        <rFont val="宋体"/>
        <family val="3"/>
        <charset val="134"/>
      </rPr>
      <t>、</t>
    </r>
    <r>
      <rPr>
        <sz val="10"/>
        <color theme="1"/>
        <rFont val="Times New Roman"/>
        <family val="1"/>
      </rPr>
      <t>20#</t>
    </r>
    <r>
      <rPr>
        <sz val="10"/>
        <color theme="1"/>
        <rFont val="宋体"/>
        <family val="3"/>
        <charset val="134"/>
      </rPr>
      <t>商业楼）</t>
    </r>
    <r>
      <rPr>
        <sz val="10"/>
        <color theme="1"/>
        <rFont val="Times New Roman"/>
        <family val="1"/>
      </rPr>
      <t>1</t>
    </r>
    <r>
      <rPr>
        <sz val="10"/>
        <color theme="1"/>
        <rFont val="宋体"/>
        <family val="3"/>
        <charset val="134"/>
      </rPr>
      <t>份</t>
    </r>
  </si>
  <si>
    <r>
      <t>北京市房屋建筑和市政基础设施施工工程竣工验收备案表（</t>
    </r>
    <r>
      <rPr>
        <sz val="10"/>
        <color theme="1"/>
        <rFont val="Times New Roman"/>
        <family val="1"/>
      </rPr>
      <t>2#</t>
    </r>
    <r>
      <rPr>
        <sz val="10"/>
        <color theme="1"/>
        <rFont val="宋体"/>
        <family val="3"/>
        <charset val="134"/>
      </rPr>
      <t>、</t>
    </r>
    <r>
      <rPr>
        <sz val="10"/>
        <color theme="1"/>
        <rFont val="Times New Roman"/>
        <family val="1"/>
      </rPr>
      <t>14#</t>
    </r>
    <r>
      <rPr>
        <sz val="10"/>
        <color theme="1"/>
        <rFont val="宋体"/>
        <family val="3"/>
        <charset val="134"/>
      </rPr>
      <t>、</t>
    </r>
    <r>
      <rPr>
        <sz val="10"/>
        <color theme="1"/>
        <rFont val="Times New Roman"/>
        <family val="1"/>
      </rPr>
      <t>17#</t>
    </r>
    <r>
      <rPr>
        <sz val="10"/>
        <color theme="1"/>
        <rFont val="宋体"/>
        <family val="3"/>
        <charset val="134"/>
      </rPr>
      <t>商业楼）</t>
    </r>
  </si>
  <si>
    <r>
      <t>北京市规划委员会建设工程规划核验（验收）意见（</t>
    </r>
    <r>
      <rPr>
        <sz val="10"/>
        <color theme="1"/>
        <rFont val="Times New Roman"/>
        <family val="1"/>
      </rPr>
      <t>9#</t>
    </r>
    <r>
      <rPr>
        <sz val="10"/>
        <color theme="1"/>
        <rFont val="宋体"/>
        <family val="3"/>
        <charset val="134"/>
      </rPr>
      <t>、</t>
    </r>
    <r>
      <rPr>
        <sz val="10"/>
        <color theme="1"/>
        <rFont val="Times New Roman"/>
        <family val="1"/>
      </rPr>
      <t>10#</t>
    </r>
    <r>
      <rPr>
        <sz val="10"/>
        <color theme="1"/>
        <rFont val="宋体"/>
        <family val="3"/>
        <charset val="134"/>
      </rPr>
      <t>、</t>
    </r>
    <r>
      <rPr>
        <sz val="10"/>
        <color theme="1"/>
        <rFont val="Times New Roman"/>
        <family val="1"/>
      </rPr>
      <t>11#</t>
    </r>
    <r>
      <rPr>
        <sz val="10"/>
        <color theme="1"/>
        <rFont val="宋体"/>
        <family val="3"/>
        <charset val="134"/>
      </rPr>
      <t>、</t>
    </r>
    <r>
      <rPr>
        <sz val="10"/>
        <color theme="1"/>
        <rFont val="Times New Roman"/>
        <family val="1"/>
      </rPr>
      <t>12#</t>
    </r>
    <r>
      <rPr>
        <sz val="10"/>
        <color theme="1"/>
        <rFont val="宋体"/>
        <family val="3"/>
        <charset val="134"/>
      </rPr>
      <t>）</t>
    </r>
  </si>
  <si>
    <r>
      <t>北京市规划委员会建设工程规划核验（验收）意见（</t>
    </r>
    <r>
      <rPr>
        <sz val="10"/>
        <color theme="1"/>
        <rFont val="Times New Roman"/>
        <family val="1"/>
      </rPr>
      <t>1#</t>
    </r>
    <r>
      <rPr>
        <sz val="10"/>
        <color theme="1"/>
        <rFont val="宋体"/>
        <family val="3"/>
        <charset val="134"/>
      </rPr>
      <t>、</t>
    </r>
    <r>
      <rPr>
        <sz val="10"/>
        <color theme="1"/>
        <rFont val="Times New Roman"/>
        <family val="1"/>
      </rPr>
      <t>2#</t>
    </r>
    <r>
      <rPr>
        <sz val="10"/>
        <color theme="1"/>
        <rFont val="宋体"/>
        <family val="3"/>
        <charset val="134"/>
      </rPr>
      <t>、</t>
    </r>
    <r>
      <rPr>
        <sz val="10"/>
        <color theme="1"/>
        <rFont val="Times New Roman"/>
        <family val="1"/>
      </rPr>
      <t>3#</t>
    </r>
    <r>
      <rPr>
        <sz val="10"/>
        <color theme="1"/>
        <rFont val="宋体"/>
        <family val="3"/>
        <charset val="134"/>
      </rPr>
      <t>、</t>
    </r>
    <r>
      <rPr>
        <sz val="10"/>
        <color theme="1"/>
        <rFont val="Times New Roman"/>
        <family val="1"/>
      </rPr>
      <t>4#</t>
    </r>
    <r>
      <rPr>
        <sz val="10"/>
        <color theme="1"/>
        <rFont val="宋体"/>
        <family val="3"/>
        <charset val="134"/>
      </rPr>
      <t>、</t>
    </r>
    <r>
      <rPr>
        <sz val="10"/>
        <color theme="1"/>
        <rFont val="Times New Roman"/>
        <family val="1"/>
      </rPr>
      <t>5#</t>
    </r>
    <r>
      <rPr>
        <sz val="10"/>
        <color theme="1"/>
        <rFont val="宋体"/>
        <family val="3"/>
        <charset val="134"/>
      </rPr>
      <t>、</t>
    </r>
    <r>
      <rPr>
        <sz val="10"/>
        <color theme="1"/>
        <rFont val="Times New Roman"/>
        <family val="1"/>
      </rPr>
      <t>6#</t>
    </r>
    <r>
      <rPr>
        <sz val="10"/>
        <color theme="1"/>
        <rFont val="宋体"/>
        <family val="3"/>
        <charset val="134"/>
      </rPr>
      <t>、</t>
    </r>
    <r>
      <rPr>
        <sz val="10"/>
        <color theme="1"/>
        <rFont val="Times New Roman"/>
        <family val="1"/>
      </rPr>
      <t>7#</t>
    </r>
    <r>
      <rPr>
        <sz val="10"/>
        <color theme="1"/>
        <rFont val="宋体"/>
        <family val="3"/>
        <charset val="134"/>
      </rPr>
      <t>、</t>
    </r>
    <r>
      <rPr>
        <sz val="10"/>
        <color theme="1"/>
        <rFont val="Times New Roman"/>
        <family val="1"/>
      </rPr>
      <t>8#</t>
    </r>
    <r>
      <rPr>
        <sz val="10"/>
        <color theme="1"/>
        <rFont val="宋体"/>
        <family val="3"/>
        <charset val="134"/>
      </rPr>
      <t>住宅楼，</t>
    </r>
    <r>
      <rPr>
        <sz val="10"/>
        <color theme="1"/>
        <rFont val="Times New Roman"/>
        <family val="1"/>
      </rPr>
      <t>21#</t>
    </r>
    <r>
      <rPr>
        <sz val="10"/>
        <color theme="1"/>
        <rFont val="宋体"/>
        <family val="3"/>
        <charset val="134"/>
      </rPr>
      <t>商业楼及</t>
    </r>
    <r>
      <rPr>
        <sz val="10"/>
        <color theme="1"/>
        <rFont val="Times New Roman"/>
        <family val="1"/>
      </rPr>
      <t>1#</t>
    </r>
    <r>
      <rPr>
        <sz val="10"/>
        <color theme="1"/>
        <rFont val="宋体"/>
        <family val="3"/>
        <charset val="134"/>
      </rPr>
      <t>车库）</t>
    </r>
  </si>
  <si>
    <r>
      <t>北京市规划委员会建设工程规划核验（验收）意见（</t>
    </r>
    <r>
      <rPr>
        <sz val="10"/>
        <color theme="1"/>
        <rFont val="Times New Roman"/>
        <family val="1"/>
      </rPr>
      <t>13#</t>
    </r>
    <r>
      <rPr>
        <sz val="10"/>
        <color theme="1"/>
        <rFont val="宋体"/>
        <family val="3"/>
        <charset val="134"/>
      </rPr>
      <t>商业楼）</t>
    </r>
  </si>
  <si>
    <r>
      <t>北京市规划委员会建设工程规划核验（验收）意见（</t>
    </r>
    <r>
      <rPr>
        <sz val="10"/>
        <color theme="1"/>
        <rFont val="Times New Roman"/>
        <family val="1"/>
      </rPr>
      <t>18#</t>
    </r>
    <r>
      <rPr>
        <sz val="10"/>
        <color theme="1"/>
        <rFont val="宋体"/>
        <family val="3"/>
        <charset val="134"/>
      </rPr>
      <t>商业楼）</t>
    </r>
  </si>
  <si>
    <r>
      <t>北京市规划委员会建设工程规划核验（验收）意见（</t>
    </r>
    <r>
      <rPr>
        <sz val="10"/>
        <color theme="1"/>
        <rFont val="Times New Roman"/>
        <family val="1"/>
      </rPr>
      <t>14#</t>
    </r>
    <r>
      <rPr>
        <sz val="10"/>
        <color theme="1"/>
        <rFont val="宋体"/>
        <family val="3"/>
        <charset val="134"/>
      </rPr>
      <t>、</t>
    </r>
    <r>
      <rPr>
        <sz val="10"/>
        <color theme="1"/>
        <rFont val="Times New Roman"/>
        <family val="1"/>
      </rPr>
      <t>15#</t>
    </r>
    <r>
      <rPr>
        <sz val="10"/>
        <color theme="1"/>
        <rFont val="宋体"/>
        <family val="3"/>
        <charset val="134"/>
      </rPr>
      <t>、</t>
    </r>
    <r>
      <rPr>
        <sz val="10"/>
        <color theme="1"/>
        <rFont val="Times New Roman"/>
        <family val="1"/>
      </rPr>
      <t>16#</t>
    </r>
    <r>
      <rPr>
        <sz val="10"/>
        <color theme="1"/>
        <rFont val="宋体"/>
        <family val="3"/>
        <charset val="134"/>
      </rPr>
      <t>、</t>
    </r>
    <r>
      <rPr>
        <sz val="10"/>
        <color theme="1"/>
        <rFont val="Times New Roman"/>
        <family val="1"/>
      </rPr>
      <t>17#</t>
    </r>
    <r>
      <rPr>
        <sz val="10"/>
        <color theme="1"/>
        <rFont val="宋体"/>
        <family val="3"/>
        <charset val="134"/>
      </rPr>
      <t>商务办公楼、</t>
    </r>
    <r>
      <rPr>
        <sz val="10"/>
        <color theme="1"/>
        <rFont val="Times New Roman"/>
        <family val="1"/>
      </rPr>
      <t>19#</t>
    </r>
    <r>
      <rPr>
        <sz val="10"/>
        <color theme="1"/>
        <rFont val="宋体"/>
        <family val="3"/>
        <charset val="134"/>
      </rPr>
      <t>、</t>
    </r>
    <r>
      <rPr>
        <sz val="10"/>
        <color theme="1"/>
        <rFont val="Times New Roman"/>
        <family val="1"/>
      </rPr>
      <t>20#</t>
    </r>
    <r>
      <rPr>
        <sz val="10"/>
        <color theme="1"/>
        <rFont val="宋体"/>
        <family val="3"/>
        <charset val="134"/>
      </rPr>
      <t>及</t>
    </r>
    <r>
      <rPr>
        <sz val="10"/>
        <color theme="1"/>
        <rFont val="Times New Roman"/>
        <family val="1"/>
      </rPr>
      <t>2#</t>
    </r>
    <r>
      <rPr>
        <sz val="10"/>
        <color theme="1"/>
        <rFont val="宋体"/>
        <family val="3"/>
        <charset val="134"/>
      </rPr>
      <t>车库）</t>
    </r>
  </si>
  <si>
    <r>
      <t>住宅楼房申请投递表（书院南街</t>
    </r>
    <r>
      <rPr>
        <sz val="10"/>
        <color theme="1"/>
        <rFont val="Times New Roman"/>
        <family val="1"/>
      </rPr>
      <t>10</t>
    </r>
    <r>
      <rPr>
        <sz val="10"/>
        <color theme="1"/>
        <rFont val="宋体"/>
        <family val="3"/>
        <charset val="134"/>
      </rPr>
      <t>号院、</t>
    </r>
    <r>
      <rPr>
        <sz val="10"/>
        <color theme="1"/>
        <rFont val="Times New Roman"/>
        <family val="1"/>
      </rPr>
      <t>11</t>
    </r>
    <r>
      <rPr>
        <sz val="10"/>
        <color theme="1"/>
        <rFont val="宋体"/>
        <family val="3"/>
        <charset val="134"/>
      </rPr>
      <t>号院：</t>
    </r>
    <r>
      <rPr>
        <sz val="10"/>
        <color theme="1"/>
        <rFont val="Times New Roman"/>
        <family val="1"/>
      </rPr>
      <t>1628</t>
    </r>
    <r>
      <rPr>
        <sz val="10"/>
        <color theme="1"/>
        <rFont val="宋体"/>
        <family val="3"/>
        <charset val="134"/>
      </rPr>
      <t>户）</t>
    </r>
  </si>
  <si>
    <r>
      <t>建筑工程施工许可证（</t>
    </r>
    <r>
      <rPr>
        <sz val="10"/>
        <color theme="1"/>
        <rFont val="Times New Roman"/>
        <family val="1"/>
      </rPr>
      <t>2</t>
    </r>
    <r>
      <rPr>
        <sz val="10"/>
        <color theme="1"/>
        <rFont val="宋体"/>
        <family val="3"/>
        <charset val="134"/>
      </rPr>
      <t>、</t>
    </r>
    <r>
      <rPr>
        <sz val="10"/>
        <color theme="1"/>
        <rFont val="Times New Roman"/>
        <family val="1"/>
      </rPr>
      <t>4</t>
    </r>
    <r>
      <rPr>
        <sz val="10"/>
        <color theme="1"/>
        <rFont val="宋体"/>
        <family val="3"/>
        <charset val="134"/>
      </rPr>
      <t>、</t>
    </r>
    <r>
      <rPr>
        <sz val="10"/>
        <color theme="1"/>
        <rFont val="Times New Roman"/>
        <family val="1"/>
      </rPr>
      <t>6</t>
    </r>
    <r>
      <rPr>
        <sz val="10"/>
        <color theme="1"/>
        <rFont val="宋体"/>
        <family val="3"/>
        <charset val="134"/>
      </rPr>
      <t>、</t>
    </r>
    <r>
      <rPr>
        <sz val="10"/>
        <color theme="1"/>
        <rFont val="Times New Roman"/>
        <family val="1"/>
      </rPr>
      <t>8</t>
    </r>
    <r>
      <rPr>
        <sz val="10"/>
        <color theme="1"/>
        <rFont val="宋体"/>
        <family val="3"/>
        <charset val="134"/>
      </rPr>
      <t>）</t>
    </r>
  </si>
  <si>
    <r>
      <t>建筑工程施工许可证（</t>
    </r>
    <r>
      <rPr>
        <sz val="10"/>
        <color theme="1"/>
        <rFont val="Times New Roman"/>
        <family val="1"/>
      </rPr>
      <t>21#</t>
    </r>
    <r>
      <rPr>
        <sz val="10"/>
        <color theme="1"/>
        <rFont val="宋体"/>
        <family val="3"/>
        <charset val="134"/>
      </rPr>
      <t>、</t>
    </r>
    <r>
      <rPr>
        <sz val="10"/>
        <color theme="1"/>
        <rFont val="Times New Roman"/>
        <family val="1"/>
      </rPr>
      <t>13#</t>
    </r>
    <r>
      <rPr>
        <sz val="10"/>
        <color theme="1"/>
        <rFont val="宋体"/>
        <family val="3"/>
        <charset val="134"/>
      </rPr>
      <t>）</t>
    </r>
  </si>
  <si>
    <r>
      <t>建筑工程施工许可证（</t>
    </r>
    <r>
      <rPr>
        <sz val="10"/>
        <color theme="1"/>
        <rFont val="Times New Roman"/>
        <family val="1"/>
      </rPr>
      <t>2#</t>
    </r>
    <r>
      <rPr>
        <sz val="10"/>
        <color theme="1"/>
        <rFont val="宋体"/>
        <family val="3"/>
        <charset val="134"/>
      </rPr>
      <t>车库、</t>
    </r>
    <r>
      <rPr>
        <sz val="10"/>
        <color theme="1"/>
        <rFont val="Times New Roman"/>
        <family val="1"/>
      </rPr>
      <t>14#</t>
    </r>
    <r>
      <rPr>
        <sz val="10"/>
        <color theme="1"/>
        <rFont val="宋体"/>
        <family val="3"/>
        <charset val="134"/>
      </rPr>
      <t>、</t>
    </r>
    <r>
      <rPr>
        <sz val="10"/>
        <color theme="1"/>
        <rFont val="Times New Roman"/>
        <family val="1"/>
      </rPr>
      <t>17#</t>
    </r>
    <r>
      <rPr>
        <sz val="10"/>
        <color theme="1"/>
        <rFont val="宋体"/>
        <family val="3"/>
        <charset val="134"/>
      </rPr>
      <t>）</t>
    </r>
  </si>
  <si>
    <r>
      <t>建筑工程施工许可证（</t>
    </r>
    <r>
      <rPr>
        <sz val="10"/>
        <color theme="1"/>
        <rFont val="Times New Roman"/>
        <family val="1"/>
      </rPr>
      <t>15#</t>
    </r>
    <r>
      <rPr>
        <sz val="10"/>
        <color theme="1"/>
        <rFont val="宋体"/>
        <family val="3"/>
        <charset val="134"/>
      </rPr>
      <t>至</t>
    </r>
    <r>
      <rPr>
        <sz val="10"/>
        <color theme="1"/>
        <rFont val="Times New Roman"/>
        <family val="1"/>
      </rPr>
      <t>16#</t>
    </r>
    <r>
      <rPr>
        <sz val="10"/>
        <color theme="1"/>
        <rFont val="宋体"/>
        <family val="3"/>
        <charset val="134"/>
      </rPr>
      <t>、</t>
    </r>
    <r>
      <rPr>
        <sz val="10"/>
        <color theme="1"/>
        <rFont val="Times New Roman"/>
        <family val="1"/>
      </rPr>
      <t>18#</t>
    </r>
    <r>
      <rPr>
        <sz val="10"/>
        <color theme="1"/>
        <rFont val="宋体"/>
        <family val="3"/>
        <charset val="134"/>
      </rPr>
      <t>至</t>
    </r>
    <r>
      <rPr>
        <sz val="10"/>
        <color theme="1"/>
        <rFont val="Times New Roman"/>
        <family val="1"/>
      </rPr>
      <t>20#</t>
    </r>
    <r>
      <rPr>
        <sz val="10"/>
        <color theme="1"/>
        <rFont val="宋体"/>
        <family val="3"/>
        <charset val="134"/>
      </rPr>
      <t>）</t>
    </r>
  </si>
  <si>
    <r>
      <t>建筑工程施工许可证（</t>
    </r>
    <r>
      <rPr>
        <sz val="10"/>
        <color theme="1"/>
        <rFont val="Times New Roman"/>
        <family val="1"/>
      </rPr>
      <t>9#</t>
    </r>
    <r>
      <rPr>
        <sz val="10"/>
        <color theme="1"/>
        <rFont val="宋体"/>
        <family val="3"/>
        <charset val="134"/>
      </rPr>
      <t>住宅楼）</t>
    </r>
  </si>
  <si>
    <r>
      <t>建筑工程施工许可证（</t>
    </r>
    <r>
      <rPr>
        <sz val="10"/>
        <color theme="1"/>
        <rFont val="Times New Roman"/>
        <family val="1"/>
      </rPr>
      <t>1</t>
    </r>
    <r>
      <rPr>
        <sz val="10"/>
        <color theme="1"/>
        <rFont val="宋体"/>
        <family val="3"/>
        <charset val="134"/>
      </rPr>
      <t>、</t>
    </r>
    <r>
      <rPr>
        <sz val="10"/>
        <color theme="1"/>
        <rFont val="Times New Roman"/>
        <family val="1"/>
      </rPr>
      <t>3</t>
    </r>
    <r>
      <rPr>
        <sz val="10"/>
        <color theme="1"/>
        <rFont val="宋体"/>
        <family val="3"/>
        <charset val="134"/>
      </rPr>
      <t>、</t>
    </r>
    <r>
      <rPr>
        <sz val="10"/>
        <color theme="1"/>
        <rFont val="Times New Roman"/>
        <family val="1"/>
      </rPr>
      <t>5</t>
    </r>
    <r>
      <rPr>
        <sz val="10"/>
        <color theme="1"/>
        <rFont val="宋体"/>
        <family val="3"/>
        <charset val="134"/>
      </rPr>
      <t>、</t>
    </r>
    <r>
      <rPr>
        <sz val="10"/>
        <color theme="1"/>
        <rFont val="Times New Roman"/>
        <family val="1"/>
      </rPr>
      <t>7</t>
    </r>
    <r>
      <rPr>
        <sz val="10"/>
        <color theme="1"/>
        <rFont val="宋体"/>
        <family val="3"/>
        <charset val="134"/>
      </rPr>
      <t>）</t>
    </r>
  </si>
  <si>
    <t>仁信提供的资料</t>
    <phoneticPr fontId="1" type="noConversion"/>
  </si>
  <si>
    <t>1份</t>
    <phoneticPr fontId="1" type="noConversion"/>
  </si>
  <si>
    <t>图纸资料清单</t>
    <phoneticPr fontId="1" type="noConversion"/>
  </si>
  <si>
    <t>附件九：图纸资料清单</t>
    <phoneticPr fontId="1" type="noConversion"/>
  </si>
</sst>
</file>

<file path=xl/styles.xml><?xml version="1.0" encoding="utf-8"?>
<styleSheet xmlns="http://schemas.openxmlformats.org/spreadsheetml/2006/main">
  <numFmts count="4">
    <numFmt numFmtId="176" formatCode="#,##0.00_);[Red]\(#,##0.00\)"/>
    <numFmt numFmtId="177" formatCode="0.00_ "/>
    <numFmt numFmtId="178" formatCode="0.0_ "/>
    <numFmt numFmtId="179" formatCode="0.00_);[Red]\(0.00\)"/>
  </numFmts>
  <fonts count="29">
    <font>
      <sz val="11"/>
      <color theme="1"/>
      <name val="宋体"/>
      <family val="2"/>
      <charset val="134"/>
      <scheme val="minor"/>
    </font>
    <font>
      <sz val="9"/>
      <name val="宋体"/>
      <family val="2"/>
      <charset val="134"/>
      <scheme val="minor"/>
    </font>
    <font>
      <sz val="11"/>
      <color theme="1"/>
      <name val="宋体"/>
      <family val="3"/>
      <charset val="134"/>
      <scheme val="minor"/>
    </font>
    <font>
      <sz val="10"/>
      <color theme="1"/>
      <name val="宋体"/>
      <family val="3"/>
      <charset val="134"/>
      <scheme val="minor"/>
    </font>
    <font>
      <b/>
      <sz val="14"/>
      <color theme="1"/>
      <name val="宋体"/>
      <family val="3"/>
      <charset val="134"/>
      <scheme val="minor"/>
    </font>
    <font>
      <b/>
      <sz val="14"/>
      <color theme="1"/>
      <name val="宋体"/>
      <family val="3"/>
      <charset val="134"/>
    </font>
    <font>
      <sz val="11"/>
      <color theme="1"/>
      <name val="宋体"/>
      <family val="3"/>
      <charset val="134"/>
    </font>
    <font>
      <sz val="11"/>
      <color theme="1"/>
      <name val="Calibri"/>
      <family val="2"/>
    </font>
    <font>
      <sz val="10"/>
      <color theme="1"/>
      <name val="宋体"/>
      <family val="3"/>
      <charset val="134"/>
    </font>
    <font>
      <b/>
      <sz val="11"/>
      <color theme="1"/>
      <name val="宋体"/>
      <family val="3"/>
      <charset val="134"/>
    </font>
    <font>
      <sz val="10"/>
      <color theme="1"/>
      <name val="Times New Roman"/>
      <family val="1"/>
    </font>
    <font>
      <sz val="10.5"/>
      <color theme="1"/>
      <name val="宋体"/>
      <family val="3"/>
      <charset val="134"/>
    </font>
    <font>
      <sz val="10"/>
      <color rgb="FF000000"/>
      <name val="宋体"/>
      <family val="3"/>
      <charset val="134"/>
      <scheme val="minor"/>
    </font>
    <font>
      <sz val="11"/>
      <color rgb="FF000000"/>
      <name val="宋体"/>
      <family val="3"/>
      <charset val="134"/>
      <scheme val="minor"/>
    </font>
    <font>
      <b/>
      <sz val="14"/>
      <color rgb="FF000000"/>
      <name val="宋体"/>
      <family val="3"/>
      <charset val="134"/>
      <scheme val="minor"/>
    </font>
    <font>
      <sz val="16"/>
      <color indexed="8"/>
      <name val="黑体"/>
      <family val="3"/>
      <charset val="134"/>
    </font>
    <font>
      <sz val="9"/>
      <name val="宋体"/>
      <family val="3"/>
      <charset val="134"/>
    </font>
    <font>
      <sz val="11"/>
      <color indexed="8"/>
      <name val="黑体"/>
      <family val="3"/>
      <charset val="134"/>
    </font>
    <font>
      <b/>
      <sz val="14"/>
      <color indexed="8"/>
      <name val="宋体"/>
      <family val="3"/>
      <charset val="134"/>
    </font>
    <font>
      <sz val="11"/>
      <color indexed="8"/>
      <name val="宋体"/>
      <family val="3"/>
      <charset val="134"/>
    </font>
    <font>
      <b/>
      <i/>
      <sz val="11"/>
      <color indexed="8"/>
      <name val="宋体"/>
      <family val="3"/>
      <charset val="134"/>
    </font>
    <font>
      <b/>
      <sz val="11"/>
      <color indexed="8"/>
      <name val="宋体"/>
      <family val="3"/>
      <charset val="134"/>
    </font>
    <font>
      <b/>
      <i/>
      <sz val="11"/>
      <name val="宋体"/>
      <family val="3"/>
      <charset val="134"/>
    </font>
    <font>
      <u/>
      <sz val="11"/>
      <color theme="10"/>
      <name val="宋体"/>
      <family val="3"/>
      <charset val="134"/>
    </font>
    <font>
      <sz val="12"/>
      <name val="宋体"/>
      <family val="3"/>
      <charset val="134"/>
    </font>
    <font>
      <sz val="11"/>
      <name val="宋体"/>
      <family val="3"/>
      <charset val="134"/>
    </font>
    <font>
      <sz val="11"/>
      <color theme="3" tint="0.39997558519241921"/>
      <name val="宋体"/>
      <family val="3"/>
      <charset val="134"/>
    </font>
    <font>
      <b/>
      <sz val="9"/>
      <name val="宋体"/>
      <family val="3"/>
      <charset val="134"/>
    </font>
    <font>
      <sz val="10"/>
      <color theme="1"/>
      <name val="宋体"/>
      <family val="2"/>
      <charset val="134"/>
      <scheme val="minor"/>
    </font>
  </fonts>
  <fills count="20">
    <fill>
      <patternFill patternType="none"/>
    </fill>
    <fill>
      <patternFill patternType="gray125"/>
    </fill>
    <fill>
      <patternFill patternType="solid">
        <fgColor rgb="FFFFFFFF"/>
        <bgColor indexed="64"/>
      </patternFill>
    </fill>
    <fill>
      <patternFill patternType="solid">
        <fgColor indexed="15"/>
        <bgColor indexed="64"/>
      </patternFill>
    </fill>
    <fill>
      <patternFill patternType="solid">
        <fgColor indexed="50"/>
        <bgColor indexed="64"/>
      </patternFill>
    </fill>
    <fill>
      <patternFill patternType="solid">
        <fgColor indexed="43"/>
        <bgColor indexed="64"/>
      </patternFill>
    </fill>
    <fill>
      <patternFill patternType="solid">
        <fgColor theme="0"/>
        <bgColor indexed="64"/>
      </patternFill>
    </fill>
    <fill>
      <patternFill patternType="solid">
        <fgColor rgb="FF92D050"/>
        <bgColor indexed="64"/>
      </patternFill>
    </fill>
    <fill>
      <patternFill patternType="solid">
        <fgColor theme="7" tint="0.39997558519241921"/>
        <bgColor indexed="64"/>
      </patternFill>
    </fill>
    <fill>
      <patternFill patternType="solid">
        <fgColor indexed="46"/>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249977111117893"/>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4">
    <xf numFmtId="0" fontId="0" fillId="0" borderId="0">
      <alignment vertical="center"/>
    </xf>
    <xf numFmtId="0" fontId="19" fillId="0" borderId="0">
      <alignment vertical="center"/>
    </xf>
    <xf numFmtId="0" fontId="23" fillId="0" borderId="0" applyNumberFormat="0" applyFill="0" applyBorder="0" applyAlignment="0" applyProtection="0">
      <alignment vertical="top"/>
      <protection locked="0"/>
    </xf>
    <xf numFmtId="0" fontId="24" fillId="0" borderId="0"/>
  </cellStyleXfs>
  <cellXfs count="232">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vertical="center"/>
    </xf>
    <xf numFmtId="0" fontId="3" fillId="0" borderId="0" xfId="0" applyFont="1">
      <alignment vertical="center"/>
    </xf>
    <xf numFmtId="0" fontId="3" fillId="0" borderId="0" xfId="0" applyFont="1" applyAlignment="1">
      <alignment horizontal="center" vertical="center"/>
    </xf>
    <xf numFmtId="58" fontId="3" fillId="0" borderId="1" xfId="0" applyNumberFormat="1" applyFont="1" applyBorder="1" applyAlignment="1">
      <alignment horizontal="center" vertical="center" wrapText="1"/>
    </xf>
    <xf numFmtId="0" fontId="0"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vertical="center" wrapText="1"/>
    </xf>
    <xf numFmtId="0" fontId="3" fillId="0" borderId="1"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11" fillId="0" borderId="0" xfId="0" applyFont="1" applyAlignment="1">
      <alignment horizontal="justify" vertical="center"/>
    </xf>
    <xf numFmtId="0" fontId="12" fillId="0" borderId="23" xfId="0" applyFont="1" applyBorder="1" applyAlignment="1">
      <alignment wrapText="1"/>
    </xf>
    <xf numFmtId="0" fontId="12" fillId="0" borderId="24" xfId="0" applyFont="1" applyBorder="1" applyAlignment="1">
      <alignment wrapText="1"/>
    </xf>
    <xf numFmtId="0" fontId="12" fillId="0" borderId="24" xfId="0" applyFont="1" applyBorder="1" applyAlignment="1">
      <alignment horizontal="center" wrapText="1"/>
    </xf>
    <xf numFmtId="176" fontId="12" fillId="0" borderId="24" xfId="0" applyNumberFormat="1" applyFont="1" applyBorder="1" applyAlignment="1">
      <alignment horizontal="center" wrapText="1"/>
    </xf>
    <xf numFmtId="177" fontId="12" fillId="0" borderId="25" xfId="0" applyNumberFormat="1" applyFont="1" applyBorder="1" applyAlignment="1">
      <alignment horizontal="center" wrapText="1"/>
    </xf>
    <xf numFmtId="0" fontId="13" fillId="0" borderId="0" xfId="0" applyFont="1" applyAlignment="1">
      <alignment wrapText="1"/>
    </xf>
    <xf numFmtId="0" fontId="12" fillId="0" borderId="15" xfId="0" applyFont="1" applyBorder="1" applyAlignment="1">
      <alignment wrapText="1"/>
    </xf>
    <xf numFmtId="0" fontId="12" fillId="0" borderId="16" xfId="0" applyFont="1" applyBorder="1" applyAlignment="1">
      <alignment horizontal="center" vertical="center" wrapText="1" shrinkToFit="1"/>
    </xf>
    <xf numFmtId="0" fontId="12" fillId="0" borderId="17" xfId="0" applyFont="1" applyBorder="1" applyAlignment="1">
      <alignment horizontal="left" vertical="center" wrapText="1"/>
    </xf>
    <xf numFmtId="0" fontId="12" fillId="0" borderId="18" xfId="0" applyFont="1" applyBorder="1" applyAlignment="1">
      <alignment wrapText="1"/>
    </xf>
    <xf numFmtId="0" fontId="12" fillId="0" borderId="17" xfId="0" applyFont="1" applyBorder="1" applyAlignment="1">
      <alignment horizontal="left" wrapText="1"/>
    </xf>
    <xf numFmtId="0" fontId="12" fillId="0" borderId="17" xfId="0" applyFont="1" applyBorder="1" applyAlignment="1">
      <alignment horizontal="center" wrapText="1"/>
    </xf>
    <xf numFmtId="176" fontId="12" fillId="2" borderId="17" xfId="0" applyNumberFormat="1" applyFont="1" applyFill="1" applyBorder="1" applyAlignment="1">
      <alignment horizontal="center" wrapText="1"/>
    </xf>
    <xf numFmtId="178" fontId="12" fillId="0" borderId="17" xfId="0" applyNumberFormat="1" applyFont="1" applyBorder="1" applyAlignment="1">
      <alignment horizontal="center" wrapText="1"/>
    </xf>
    <xf numFmtId="177" fontId="12" fillId="0" borderId="19" xfId="0" applyNumberFormat="1" applyFont="1" applyBorder="1" applyAlignment="1">
      <alignment horizontal="center" wrapText="1"/>
    </xf>
    <xf numFmtId="0" fontId="12" fillId="0" borderId="20" xfId="0" applyFont="1" applyBorder="1" applyAlignment="1">
      <alignment horizontal="left" vertical="center" wrapText="1"/>
    </xf>
    <xf numFmtId="176" fontId="12" fillId="0" borderId="17" xfId="0" applyNumberFormat="1" applyFont="1" applyBorder="1" applyAlignment="1">
      <alignment horizontal="center" wrapText="1"/>
    </xf>
    <xf numFmtId="177" fontId="12" fillId="0" borderId="17" xfId="0" applyNumberFormat="1" applyFont="1" applyBorder="1" applyAlignment="1">
      <alignment horizontal="left" vertical="center" wrapText="1"/>
    </xf>
    <xf numFmtId="0" fontId="12" fillId="0" borderId="17" xfId="0" applyFont="1" applyBorder="1" applyAlignment="1">
      <alignment horizontal="center" vertical="center" wrapText="1"/>
    </xf>
    <xf numFmtId="0" fontId="12" fillId="0" borderId="17" xfId="0" applyFont="1" applyBorder="1" applyAlignment="1">
      <alignment vertical="center" wrapText="1"/>
    </xf>
    <xf numFmtId="0" fontId="12" fillId="0" borderId="17" xfId="0" applyFont="1" applyBorder="1" applyAlignment="1">
      <alignment horizontal="center" vertical="center" wrapText="1" shrinkToFit="1"/>
    </xf>
    <xf numFmtId="0" fontId="12" fillId="0" borderId="17" xfId="0" applyFont="1" applyBorder="1" applyAlignment="1">
      <alignment wrapText="1"/>
    </xf>
    <xf numFmtId="0" fontId="12" fillId="0" borderId="18" xfId="0" applyFont="1" applyBorder="1" applyAlignment="1">
      <alignment horizontal="left"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12" xfId="0" applyFont="1" applyBorder="1" applyAlignment="1">
      <alignment vertical="center" wrapText="1"/>
    </xf>
    <xf numFmtId="176" fontId="12" fillId="0" borderId="12" xfId="0" applyNumberFormat="1" applyFont="1" applyBorder="1" applyAlignment="1">
      <alignment horizontal="center" vertical="center" wrapText="1"/>
    </xf>
    <xf numFmtId="177" fontId="12" fillId="0" borderId="14" xfId="0" applyNumberFormat="1" applyFont="1" applyBorder="1" applyAlignment="1">
      <alignment horizontal="center" vertical="center"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7" xfId="0" applyFont="1" applyBorder="1" applyAlignment="1">
      <alignment vertical="center" wrapText="1"/>
    </xf>
    <xf numFmtId="0" fontId="3" fillId="0" borderId="31" xfId="0" applyFont="1" applyBorder="1" applyAlignment="1">
      <alignment vertical="center" wrapText="1"/>
    </xf>
    <xf numFmtId="0" fontId="3" fillId="0" borderId="27"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0" xfId="0" applyBorder="1">
      <alignment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Alignment="1">
      <alignment horizontal="center" vertical="center"/>
    </xf>
    <xf numFmtId="0" fontId="9" fillId="0" borderId="33" xfId="0" applyFont="1" applyBorder="1" applyAlignment="1">
      <alignment horizontal="left" vertical="center"/>
    </xf>
    <xf numFmtId="0" fontId="6" fillId="0" borderId="34" xfId="0" applyFont="1" applyBorder="1" applyAlignment="1">
      <alignment horizontal="left" vertical="center"/>
    </xf>
    <xf numFmtId="0" fontId="9" fillId="0" borderId="34" xfId="0" applyFont="1" applyBorder="1" applyAlignment="1">
      <alignment horizontal="left" vertical="center"/>
    </xf>
    <xf numFmtId="0" fontId="6" fillId="0" borderId="35" xfId="0" applyFont="1" applyBorder="1" applyAlignment="1">
      <alignment horizontal="left" vertical="center"/>
    </xf>
    <xf numFmtId="0" fontId="6" fillId="0" borderId="0" xfId="0" applyFont="1" applyAlignment="1">
      <alignment horizontal="justify" vertical="center"/>
    </xf>
    <xf numFmtId="0" fontId="5" fillId="0" borderId="0" xfId="0" applyFont="1" applyAlignment="1">
      <alignment vertical="center"/>
    </xf>
    <xf numFmtId="0" fontId="8" fillId="0" borderId="7" xfId="0" applyFont="1" applyBorder="1" applyAlignment="1">
      <alignment horizontal="left" vertical="center"/>
    </xf>
    <xf numFmtId="0" fontId="0" fillId="0" borderId="0" xfId="0" applyFont="1" applyAlignment="1">
      <alignment horizontal="center" vertical="center"/>
    </xf>
    <xf numFmtId="0" fontId="8" fillId="0" borderId="1" xfId="0" applyFont="1" applyBorder="1" applyAlignment="1">
      <alignment horizontal="left" vertical="center"/>
    </xf>
    <xf numFmtId="0" fontId="8" fillId="0" borderId="9" xfId="0" applyFont="1" applyBorder="1" applyAlignment="1">
      <alignment horizontal="left" vertical="center"/>
    </xf>
    <xf numFmtId="0" fontId="0" fillId="0" borderId="6" xfId="0" applyFont="1" applyBorder="1" applyAlignment="1">
      <alignment horizontal="center" vertical="center"/>
    </xf>
    <xf numFmtId="0" fontId="8" fillId="0" borderId="1" xfId="0" applyFont="1" applyBorder="1" applyAlignment="1">
      <alignment horizontal="center" vertical="center"/>
    </xf>
    <xf numFmtId="0" fontId="8"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lignment vertical="center"/>
    </xf>
    <xf numFmtId="0" fontId="17" fillId="0" borderId="0" xfId="0" applyFont="1">
      <alignment vertical="center"/>
    </xf>
    <xf numFmtId="0" fontId="17" fillId="0" borderId="0" xfId="0" applyFont="1" applyAlignment="1">
      <alignment horizontal="center" vertical="center"/>
    </xf>
    <xf numFmtId="0" fontId="18" fillId="3" borderId="1" xfId="0" applyFont="1" applyFill="1" applyBorder="1" applyAlignment="1">
      <alignment horizontal="center" vertical="center"/>
    </xf>
    <xf numFmtId="0" fontId="0" fillId="0" borderId="1" xfId="0" applyFont="1" applyFill="1" applyBorder="1" applyAlignment="1">
      <alignment horizontal="center" vertical="center"/>
    </xf>
    <xf numFmtId="179" fontId="20" fillId="4" borderId="1" xfId="1" applyNumberFormat="1" applyFont="1" applyFill="1" applyBorder="1" applyAlignment="1">
      <alignment horizontal="center" vertical="center"/>
    </xf>
    <xf numFmtId="0" fontId="0" fillId="4" borderId="1" xfId="0" applyFont="1" applyFill="1" applyBorder="1" applyAlignment="1">
      <alignment horizontal="center" vertical="center"/>
    </xf>
    <xf numFmtId="179" fontId="20" fillId="5" borderId="1" xfId="0" applyNumberFormat="1" applyFont="1" applyFill="1" applyBorder="1" applyAlignment="1">
      <alignment horizontal="center" vertical="center"/>
    </xf>
    <xf numFmtId="0" fontId="0" fillId="0" borderId="45" xfId="0" applyFont="1" applyFill="1" applyBorder="1" applyAlignment="1">
      <alignment horizontal="center" vertical="center"/>
    </xf>
    <xf numFmtId="179" fontId="20" fillId="4" borderId="46" xfId="1" applyNumberFormat="1" applyFont="1" applyFill="1" applyBorder="1" applyAlignment="1">
      <alignment horizontal="center" vertical="center"/>
    </xf>
    <xf numFmtId="179" fontId="21" fillId="3" borderId="46" xfId="0" applyNumberFormat="1" applyFont="1" applyFill="1" applyBorder="1" applyAlignment="1">
      <alignment horizontal="center" vertical="center"/>
    </xf>
    <xf numFmtId="0" fontId="21" fillId="3" borderId="47" xfId="0" applyFont="1" applyFill="1" applyBorder="1" applyAlignment="1">
      <alignment horizontal="center" vertical="center"/>
    </xf>
    <xf numFmtId="0" fontId="21" fillId="3" borderId="1" xfId="0" applyFont="1" applyFill="1" applyBorder="1" applyAlignment="1">
      <alignment horizontal="center" vertical="center"/>
    </xf>
    <xf numFmtId="179" fontId="23" fillId="4" borderId="52" xfId="2" applyNumberFormat="1" applyFill="1" applyBorder="1" applyAlignment="1" applyProtection="1">
      <alignment horizontal="center" vertical="center"/>
    </xf>
    <xf numFmtId="179" fontId="22" fillId="9" borderId="1" xfId="0" applyNumberFormat="1" applyFont="1" applyFill="1" applyBorder="1" applyAlignment="1">
      <alignment horizontal="center" vertical="center"/>
    </xf>
    <xf numFmtId="0" fontId="0" fillId="4" borderId="1" xfId="0" applyNumberFormat="1" applyFill="1" applyBorder="1" applyAlignment="1">
      <alignment vertical="center" wrapText="1"/>
    </xf>
    <xf numFmtId="179" fontId="20" fillId="5" borderId="46" xfId="0" applyNumberFormat="1" applyFont="1" applyFill="1" applyBorder="1" applyAlignment="1">
      <alignment horizontal="center" vertical="center" wrapText="1"/>
    </xf>
    <xf numFmtId="0" fontId="21" fillId="3" borderId="51" xfId="0" applyFont="1" applyFill="1" applyBorder="1" applyAlignment="1">
      <alignment horizontal="center" vertical="center"/>
    </xf>
    <xf numFmtId="179" fontId="22" fillId="4" borderId="52" xfId="3" applyNumberFormat="1" applyFont="1" applyFill="1" applyBorder="1" applyAlignment="1">
      <alignment horizontal="center" vertical="center"/>
    </xf>
    <xf numFmtId="179" fontId="20" fillId="9" borderId="1" xfId="0" applyNumberFormat="1" applyFont="1" applyFill="1" applyBorder="1" applyAlignment="1">
      <alignment horizontal="center" vertical="center"/>
    </xf>
    <xf numFmtId="177" fontId="19" fillId="4" borderId="1" xfId="0" applyNumberFormat="1" applyFont="1" applyFill="1" applyBorder="1" applyAlignment="1">
      <alignment horizontal="center" vertical="center" wrapText="1"/>
    </xf>
    <xf numFmtId="0" fontId="25" fillId="6" borderId="1" xfId="0" applyFont="1" applyFill="1" applyBorder="1" applyAlignment="1">
      <alignment horizontal="center" vertical="center"/>
    </xf>
    <xf numFmtId="179" fontId="25" fillId="11" borderId="46" xfId="0" applyNumberFormat="1" applyFont="1" applyFill="1" applyBorder="1" applyAlignment="1">
      <alignment horizontal="center" vertical="center"/>
    </xf>
    <xf numFmtId="0" fontId="0" fillId="10" borderId="1" xfId="1" applyFont="1" applyFill="1" applyBorder="1" applyAlignment="1">
      <alignment horizontal="center" vertical="center"/>
    </xf>
    <xf numFmtId="179" fontId="0" fillId="10" borderId="46" xfId="1" applyNumberFormat="1" applyFont="1" applyFill="1" applyBorder="1" applyAlignment="1">
      <alignment horizontal="center" vertical="center"/>
    </xf>
    <xf numFmtId="179" fontId="0" fillId="0" borderId="1" xfId="0" applyNumberFormat="1" applyFont="1" applyFill="1" applyBorder="1" applyAlignment="1">
      <alignment horizontal="center" vertical="center"/>
    </xf>
    <xf numFmtId="0" fontId="0" fillId="10" borderId="1" xfId="0" applyFont="1" applyFill="1" applyBorder="1" applyAlignment="1">
      <alignment horizontal="center" vertical="center"/>
    </xf>
    <xf numFmtId="0" fontId="0" fillId="0" borderId="1" xfId="0" applyFont="1" applyBorder="1" applyAlignment="1">
      <alignment horizontal="center" vertical="center"/>
    </xf>
    <xf numFmtId="179" fontId="0" fillId="11" borderId="46" xfId="1" applyNumberFormat="1" applyFont="1" applyFill="1" applyBorder="1" applyAlignment="1">
      <alignment horizontal="center" vertical="center"/>
    </xf>
    <xf numFmtId="0" fontId="0" fillId="10" borderId="1" xfId="0" applyFont="1" applyFill="1" applyBorder="1" applyAlignment="1">
      <alignment horizontal="center" vertical="center" wrapText="1"/>
    </xf>
    <xf numFmtId="0" fontId="19" fillId="10" borderId="1" xfId="0" applyFont="1" applyFill="1" applyBorder="1" applyAlignment="1">
      <alignment horizontal="center" vertical="center"/>
    </xf>
    <xf numFmtId="0" fontId="0" fillId="12" borderId="1" xfId="1" applyFont="1" applyFill="1" applyBorder="1" applyAlignment="1">
      <alignment horizontal="center" vertical="center"/>
    </xf>
    <xf numFmtId="0" fontId="0" fillId="13" borderId="1" xfId="1" applyFont="1" applyFill="1" applyBorder="1" applyAlignment="1">
      <alignment horizontal="center" vertical="center"/>
    </xf>
    <xf numFmtId="179" fontId="0" fillId="10" borderId="1" xfId="0" applyNumberFormat="1" applyFont="1" applyFill="1" applyBorder="1" applyAlignment="1">
      <alignment horizontal="center" vertical="center"/>
    </xf>
    <xf numFmtId="0" fontId="0" fillId="11" borderId="1" xfId="1" applyFont="1" applyFill="1" applyBorder="1" applyAlignment="1">
      <alignment horizontal="center" vertical="center"/>
    </xf>
    <xf numFmtId="0" fontId="19" fillId="0" borderId="1" xfId="0" applyFont="1" applyBorder="1" applyAlignment="1">
      <alignment horizontal="center" vertical="center"/>
    </xf>
    <xf numFmtId="0" fontId="20" fillId="4" borderId="1" xfId="0" applyFont="1" applyFill="1" applyBorder="1" applyAlignment="1">
      <alignment horizontal="center" vertical="center"/>
    </xf>
    <xf numFmtId="0" fontId="0" fillId="14" borderId="51" xfId="1" applyFont="1" applyFill="1" applyBorder="1" applyAlignment="1">
      <alignment horizontal="center" vertical="center"/>
    </xf>
    <xf numFmtId="179" fontId="0" fillId="10" borderId="1" xfId="1" applyNumberFormat="1" applyFont="1" applyFill="1" applyBorder="1" applyAlignment="1">
      <alignment horizontal="center" vertical="center"/>
    </xf>
    <xf numFmtId="179" fontId="26" fillId="0" borderId="1" xfId="0" applyNumberFormat="1" applyFont="1" applyBorder="1" applyAlignment="1">
      <alignment horizontal="center" vertical="center"/>
    </xf>
    <xf numFmtId="0" fontId="0" fillId="15" borderId="1" xfId="1" applyFont="1" applyFill="1" applyBorder="1" applyAlignment="1">
      <alignment horizontal="center" vertical="center"/>
    </xf>
    <xf numFmtId="179" fontId="0" fillId="0" borderId="1" xfId="0" applyNumberFormat="1" applyFont="1" applyBorder="1" applyAlignment="1">
      <alignment horizontal="center" vertical="center"/>
    </xf>
    <xf numFmtId="0" fontId="0" fillId="16" borderId="1" xfId="1" applyFont="1" applyFill="1" applyBorder="1" applyAlignment="1">
      <alignment horizontal="center" vertical="center"/>
    </xf>
    <xf numFmtId="0" fontId="0" fillId="17" borderId="1" xfId="0" applyFont="1" applyFill="1" applyBorder="1" applyAlignment="1">
      <alignment horizontal="center" vertical="center"/>
    </xf>
    <xf numFmtId="0" fontId="20" fillId="4" borderId="1" xfId="1" applyFont="1" applyFill="1" applyBorder="1" applyAlignment="1">
      <alignment horizontal="center" vertical="center"/>
    </xf>
    <xf numFmtId="179" fontId="21" fillId="3" borderId="1" xfId="0" applyNumberFormat="1" applyFont="1" applyFill="1" applyBorder="1" applyAlignment="1">
      <alignment horizontal="center" vertical="center"/>
    </xf>
    <xf numFmtId="0" fontId="0" fillId="18" borderId="1" xfId="1" applyFont="1" applyFill="1" applyBorder="1" applyAlignment="1">
      <alignment horizontal="center" vertical="center"/>
    </xf>
    <xf numFmtId="179" fontId="26" fillId="11" borderId="1" xfId="0" applyNumberFormat="1" applyFont="1" applyFill="1" applyBorder="1" applyAlignment="1">
      <alignment horizontal="center" vertical="center"/>
    </xf>
    <xf numFmtId="0" fontId="0" fillId="19" borderId="1" xfId="1" applyFont="1" applyFill="1" applyBorder="1" applyAlignment="1">
      <alignment horizontal="center" vertical="center" wrapText="1"/>
    </xf>
    <xf numFmtId="0" fontId="0" fillId="0" borderId="1" xfId="0" applyFont="1" applyBorder="1" applyAlignment="1">
      <alignment horizontal="center" vertical="center" wrapText="1"/>
    </xf>
    <xf numFmtId="0" fontId="0" fillId="8" borderId="1" xfId="1" applyFont="1" applyFill="1" applyBorder="1" applyAlignment="1">
      <alignment horizontal="center" vertical="center"/>
    </xf>
    <xf numFmtId="0" fontId="25" fillId="10" borderId="1" xfId="1" applyFont="1" applyFill="1" applyBorder="1" applyAlignment="1">
      <alignment horizontal="center" vertical="center"/>
    </xf>
    <xf numFmtId="179" fontId="25" fillId="10" borderId="1" xfId="1" applyNumberFormat="1" applyFont="1" applyFill="1" applyBorder="1" applyAlignment="1">
      <alignment horizontal="center" vertical="center"/>
    </xf>
    <xf numFmtId="179" fontId="20" fillId="4" borderId="1" xfId="0" applyNumberFormat="1" applyFont="1" applyFill="1" applyBorder="1" applyAlignment="1">
      <alignment horizontal="center" vertical="center"/>
    </xf>
    <xf numFmtId="0" fontId="20" fillId="4" borderId="47" xfId="0" applyFont="1" applyFill="1" applyBorder="1" applyAlignment="1">
      <alignment horizontal="center" vertical="center"/>
    </xf>
    <xf numFmtId="0" fontId="0" fillId="4" borderId="0" xfId="0" applyFill="1">
      <alignment vertical="center"/>
    </xf>
    <xf numFmtId="0" fontId="19" fillId="0" borderId="51" xfId="0" applyFont="1" applyBorder="1" applyAlignment="1">
      <alignment horizontal="center" vertical="center"/>
    </xf>
    <xf numFmtId="0" fontId="0" fillId="4" borderId="1" xfId="0" applyFill="1" applyBorder="1">
      <alignment vertical="center"/>
    </xf>
    <xf numFmtId="179" fontId="20" fillId="10" borderId="1" xfId="0" applyNumberFormat="1" applyFont="1" applyFill="1" applyBorder="1" applyAlignment="1">
      <alignment horizontal="center" vertical="center"/>
    </xf>
    <xf numFmtId="0" fontId="0" fillId="10" borderId="1" xfId="0" applyNumberFormat="1" applyFont="1" applyFill="1" applyBorder="1" applyAlignment="1">
      <alignment horizontal="center" vertical="center" wrapText="1"/>
    </xf>
    <xf numFmtId="179" fontId="22" fillId="5" borderId="1" xfId="0" applyNumberFormat="1" applyFont="1" applyFill="1" applyBorder="1" applyAlignment="1">
      <alignment horizontal="center" vertical="center"/>
    </xf>
    <xf numFmtId="0" fontId="19" fillId="0" borderId="0" xfId="0" applyFont="1">
      <alignment vertical="center"/>
    </xf>
    <xf numFmtId="0" fontId="28" fillId="0" borderId="0" xfId="0" applyFont="1">
      <alignment vertical="center"/>
    </xf>
    <xf numFmtId="0" fontId="10" fillId="0" borderId="1"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 xfId="0" applyFont="1" applyBorder="1" applyAlignment="1">
      <alignment vertical="center" wrapText="1"/>
    </xf>
    <xf numFmtId="0" fontId="28"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0" fontId="0" fillId="0" borderId="36"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0" xfId="0" applyBorder="1" applyAlignment="1">
      <alignment horizontal="left" vertical="top"/>
    </xf>
    <xf numFmtId="0" fontId="0" fillId="0" borderId="32" xfId="0"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0" fillId="0" borderId="29" xfId="0" applyBorder="1" applyAlignment="1">
      <alignment horizontal="left" vertical="top"/>
    </xf>
    <xf numFmtId="0" fontId="4" fillId="0" borderId="0" xfId="0" applyFont="1" applyBorder="1" applyAlignment="1">
      <alignment horizontal="center" vertical="center"/>
    </xf>
    <xf numFmtId="0" fontId="2" fillId="0" borderId="0" xfId="0" applyFont="1" applyAlignment="1">
      <alignment horizontal="left" vertical="center"/>
    </xf>
    <xf numFmtId="0" fontId="5" fillId="0" borderId="0" xfId="0" applyFont="1" applyBorder="1" applyAlignment="1">
      <alignment horizontal="center" vertical="center" wrapText="1"/>
    </xf>
    <xf numFmtId="0" fontId="0" fillId="0" borderId="0" xfId="0" applyBorder="1" applyAlignment="1">
      <alignment horizontal="left"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14" fillId="0" borderId="0" xfId="0" applyFont="1" applyAlignment="1">
      <alignment horizontal="center" wrapText="1"/>
    </xf>
    <xf numFmtId="0" fontId="12" fillId="0" borderId="26" xfId="0" applyFont="1" applyBorder="1" applyAlignment="1">
      <alignment horizontal="left" wrapText="1"/>
    </xf>
    <xf numFmtId="0" fontId="12" fillId="0" borderId="21" xfId="0" applyFont="1" applyBorder="1" applyAlignment="1">
      <alignment horizontal="center" wrapText="1"/>
    </xf>
    <xf numFmtId="0" fontId="12" fillId="0" borderId="22" xfId="0" applyFont="1" applyBorder="1" applyAlignment="1">
      <alignment horizontal="center" wrapText="1"/>
    </xf>
    <xf numFmtId="0" fontId="12" fillId="0" borderId="23" xfId="0" applyFont="1" applyBorder="1" applyAlignment="1">
      <alignment horizontal="center" wrapText="1"/>
    </xf>
    <xf numFmtId="0" fontId="0" fillId="0" borderId="47"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46" xfId="0" applyFont="1" applyFill="1" applyBorder="1" applyAlignment="1">
      <alignment horizontal="center" vertical="center"/>
    </xf>
    <xf numFmtId="0" fontId="15" fillId="0" borderId="0" xfId="0" applyFont="1" applyAlignment="1">
      <alignment horizontal="center" vertical="center"/>
    </xf>
    <xf numFmtId="0" fontId="18" fillId="3" borderId="1" xfId="0" applyFont="1" applyFill="1" applyBorder="1" applyAlignment="1">
      <alignment horizontal="center" vertical="center"/>
    </xf>
    <xf numFmtId="0" fontId="1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4" borderId="45" xfId="0" applyFill="1" applyBorder="1" applyAlignment="1">
      <alignment horizontal="center" vertical="center"/>
    </xf>
    <xf numFmtId="0" fontId="0" fillId="0" borderId="1" xfId="0" applyFill="1" applyBorder="1" applyAlignment="1">
      <alignment horizontal="center" vertical="center"/>
    </xf>
    <xf numFmtId="0" fontId="19" fillId="0" borderId="45" xfId="0" applyFont="1" applyBorder="1" applyAlignment="1">
      <alignment horizontal="center" vertical="center"/>
    </xf>
    <xf numFmtId="0" fontId="0" fillId="0" borderId="45" xfId="0" applyFont="1" applyBorder="1" applyAlignment="1">
      <alignment horizontal="center" vertical="center"/>
    </xf>
    <xf numFmtId="0" fontId="21" fillId="3" borderId="1" xfId="0" applyFont="1" applyFill="1" applyBorder="1" applyAlignment="1">
      <alignment horizontal="center" vertical="center"/>
    </xf>
    <xf numFmtId="0" fontId="19" fillId="6" borderId="48" xfId="0" applyFont="1" applyFill="1" applyBorder="1" applyAlignment="1">
      <alignment horizontal="center" vertical="center"/>
    </xf>
    <xf numFmtId="0" fontId="19" fillId="6" borderId="49" xfId="0" applyFont="1" applyFill="1" applyBorder="1" applyAlignment="1">
      <alignment horizontal="center" vertical="center"/>
    </xf>
    <xf numFmtId="0" fontId="19" fillId="6" borderId="50" xfId="0" applyFont="1" applyFill="1" applyBorder="1" applyAlignment="1">
      <alignment horizontal="center" vertical="center"/>
    </xf>
    <xf numFmtId="0" fontId="19" fillId="6" borderId="2" xfId="0" applyFont="1" applyFill="1" applyBorder="1" applyAlignment="1">
      <alignment horizontal="center" vertical="center"/>
    </xf>
    <xf numFmtId="0" fontId="20" fillId="7" borderId="47" xfId="0" applyFont="1" applyFill="1" applyBorder="1" applyAlignment="1">
      <alignment horizontal="center" vertical="center"/>
    </xf>
    <xf numFmtId="0" fontId="20" fillId="7" borderId="51" xfId="0" applyFont="1" applyFill="1" applyBorder="1" applyAlignment="1">
      <alignment horizontal="center" vertical="center"/>
    </xf>
    <xf numFmtId="177" fontId="22" fillId="8" borderId="47" xfId="0" applyNumberFormat="1" applyFont="1" applyFill="1" applyBorder="1" applyAlignment="1">
      <alignment horizontal="center" vertical="center"/>
    </xf>
    <xf numFmtId="177" fontId="22" fillId="8" borderId="51" xfId="0" applyNumberFormat="1" applyFont="1" applyFill="1" applyBorder="1" applyAlignment="1">
      <alignment horizontal="center" vertical="center"/>
    </xf>
    <xf numFmtId="0" fontId="19" fillId="7" borderId="47" xfId="0" applyFont="1" applyFill="1" applyBorder="1" applyAlignment="1">
      <alignment horizontal="center" vertical="center"/>
    </xf>
    <xf numFmtId="0" fontId="19" fillId="7" borderId="51" xfId="0" applyFont="1" applyFill="1" applyBorder="1" applyAlignment="1">
      <alignment horizontal="center" vertical="center"/>
    </xf>
    <xf numFmtId="0" fontId="19" fillId="0" borderId="48" xfId="0" applyFont="1" applyBorder="1" applyAlignment="1">
      <alignment horizontal="center" vertical="center"/>
    </xf>
    <xf numFmtId="0" fontId="0" fillId="0" borderId="54" xfId="0" applyFont="1" applyBorder="1" applyAlignment="1">
      <alignment horizontal="center" vertical="center"/>
    </xf>
    <xf numFmtId="0" fontId="0" fillId="0" borderId="51" xfId="0" applyFont="1" applyBorder="1" applyAlignment="1">
      <alignment horizontal="center" vertical="center"/>
    </xf>
    <xf numFmtId="0" fontId="0" fillId="10" borderId="54" xfId="1" applyFont="1" applyFill="1" applyBorder="1" applyAlignment="1">
      <alignment horizontal="center" vertical="center"/>
    </xf>
    <xf numFmtId="0" fontId="0" fillId="0" borderId="1" xfId="0" applyFont="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179" fontId="20" fillId="3" borderId="47" xfId="0" applyNumberFormat="1" applyFont="1" applyFill="1" applyBorder="1" applyAlignment="1">
      <alignment horizontal="center" vertical="center"/>
    </xf>
    <xf numFmtId="179" fontId="20" fillId="3" borderId="51" xfId="0" applyNumberFormat="1" applyFont="1" applyFill="1" applyBorder="1" applyAlignment="1">
      <alignment horizontal="center" vertical="center"/>
    </xf>
    <xf numFmtId="0" fontId="21" fillId="3" borderId="51" xfId="0" applyFont="1" applyFill="1" applyBorder="1" applyAlignment="1">
      <alignment horizontal="center" vertical="center"/>
    </xf>
    <xf numFmtId="0" fontId="0" fillId="0" borderId="53" xfId="0" applyFont="1" applyBorder="1" applyAlignment="1">
      <alignment horizontal="center" vertical="center"/>
    </xf>
    <xf numFmtId="0" fontId="0" fillId="10" borderId="47" xfId="0" applyFont="1" applyFill="1" applyBorder="1" applyAlignment="1">
      <alignment horizontal="center" vertical="center"/>
    </xf>
    <xf numFmtId="0" fontId="0" fillId="10" borderId="54" xfId="0" applyFont="1" applyFill="1" applyBorder="1" applyAlignment="1">
      <alignment horizontal="center" vertical="center"/>
    </xf>
    <xf numFmtId="0" fontId="0" fillId="10" borderId="51" xfId="0" applyFont="1" applyFill="1" applyBorder="1" applyAlignment="1">
      <alignment horizontal="center" vertical="center"/>
    </xf>
    <xf numFmtId="0" fontId="20" fillId="4" borderId="54" xfId="1" applyFont="1" applyFill="1" applyBorder="1" applyAlignment="1">
      <alignment horizontal="center" vertical="center"/>
    </xf>
    <xf numFmtId="0" fontId="19" fillId="0" borderId="47" xfId="0" applyFont="1" applyBorder="1" applyAlignment="1">
      <alignment horizontal="center" vertical="center"/>
    </xf>
    <xf numFmtId="0" fontId="0" fillId="0" borderId="46" xfId="0"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wrapText="1"/>
    </xf>
    <xf numFmtId="0" fontId="5" fillId="0" borderId="0" xfId="0" applyFont="1" applyAlignment="1">
      <alignment horizontal="center" vertical="center"/>
    </xf>
    <xf numFmtId="0" fontId="8" fillId="0" borderId="44"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5" fillId="0" borderId="0" xfId="0" applyFont="1" applyBorder="1" applyAlignment="1">
      <alignment horizontal="left" vertical="center" wrapText="1"/>
    </xf>
    <xf numFmtId="0" fontId="5" fillId="0" borderId="53"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5" xfId="0" applyFont="1" applyBorder="1" applyAlignment="1">
      <alignment horizontal="center" vertical="center" wrapText="1"/>
    </xf>
    <xf numFmtId="0" fontId="28" fillId="0" borderId="0" xfId="0" applyFont="1" applyBorder="1" applyAlignment="1">
      <alignment horizontal="left" vertical="center"/>
    </xf>
    <xf numFmtId="0" fontId="8" fillId="0" borderId="1" xfId="0" applyFont="1" applyBorder="1" applyAlignment="1">
      <alignment horizontal="center" vertical="center" wrapText="1"/>
    </xf>
  </cellXfs>
  <cellStyles count="4">
    <cellStyle name="常规" xfId="0" builtinId="0"/>
    <cellStyle name="常规 2" xfId="3"/>
    <cellStyle name="常规 3 2" xfId="1"/>
    <cellStyle name="超链接" xfId="2"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994;&#22996;&#20250;/&#21313;&#20998;&#20154;&#24037;&#25104;&#26412;2016/2016&#27491;&#24335;&#24037;&#2797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994;&#22996;&#20250;/&#21313;&#20998;&#20154;&#24037;&#25104;&#26412;2016/2015&#27966;&#36963;&#24037;&#27979;&#3163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s>
    <sheetDataSet>
      <sheetData sheetId="0">
        <row r="10">
          <cell r="L10">
            <v>588525.11800000002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派遣工工资"/>
      <sheetName val="正式工成本"/>
    </sheetNames>
    <sheetDataSet>
      <sheetData sheetId="0">
        <row r="13">
          <cell r="R13">
            <v>318679.77120000002</v>
          </cell>
        </row>
      </sheetData>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21313;&#20998;&#20154;&#24037;&#25104;&#26412;2016\2015&#27966;&#36963;&#24037;&#27979;&#31639;.xl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H20"/>
  <sheetViews>
    <sheetView workbookViewId="0">
      <selection activeCell="M12" sqref="M12"/>
    </sheetView>
  </sheetViews>
  <sheetFormatPr defaultRowHeight="13.5"/>
  <cols>
    <col min="8" max="8" width="17.75" customWidth="1"/>
  </cols>
  <sheetData>
    <row r="1" spans="1:8" ht="20.25" customHeight="1">
      <c r="A1" s="158" t="s">
        <v>246</v>
      </c>
      <c r="B1" s="158"/>
      <c r="C1" s="158"/>
      <c r="D1" s="158"/>
      <c r="E1" s="158"/>
      <c r="F1" s="158"/>
      <c r="G1" s="158"/>
      <c r="H1" s="158"/>
    </row>
    <row r="2" spans="1:8" ht="24.75" customHeight="1" thickBot="1">
      <c r="A2" s="157" t="s">
        <v>247</v>
      </c>
      <c r="B2" s="157"/>
      <c r="C2" s="157"/>
      <c r="D2" s="157"/>
      <c r="E2" s="157"/>
      <c r="F2" s="157"/>
      <c r="G2" s="157"/>
      <c r="H2" s="157"/>
    </row>
    <row r="3" spans="1:8" ht="23.25" customHeight="1">
      <c r="A3" s="159" t="s">
        <v>248</v>
      </c>
      <c r="B3" s="160"/>
      <c r="C3" s="160"/>
      <c r="D3" s="160"/>
      <c r="E3" s="160"/>
      <c r="F3" s="160"/>
      <c r="G3" s="160"/>
      <c r="H3" s="161"/>
    </row>
    <row r="4" spans="1:8">
      <c r="A4" s="162"/>
      <c r="B4" s="163"/>
      <c r="C4" s="163"/>
      <c r="D4" s="163"/>
      <c r="E4" s="163"/>
      <c r="F4" s="163"/>
      <c r="G4" s="163"/>
      <c r="H4" s="164"/>
    </row>
    <row r="5" spans="1:8">
      <c r="A5" s="162"/>
      <c r="B5" s="163"/>
      <c r="C5" s="163"/>
      <c r="D5" s="163"/>
      <c r="E5" s="163"/>
      <c r="F5" s="163"/>
      <c r="G5" s="163"/>
      <c r="H5" s="164"/>
    </row>
    <row r="6" spans="1:8">
      <c r="A6" s="162"/>
      <c r="B6" s="163"/>
      <c r="C6" s="163"/>
      <c r="D6" s="163"/>
      <c r="E6" s="163"/>
      <c r="F6" s="163"/>
      <c r="G6" s="163"/>
      <c r="H6" s="164"/>
    </row>
    <row r="7" spans="1:8">
      <c r="A7" s="162"/>
      <c r="B7" s="163"/>
      <c r="C7" s="163"/>
      <c r="D7" s="163"/>
      <c r="E7" s="163"/>
      <c r="F7" s="163"/>
      <c r="G7" s="163"/>
      <c r="H7" s="164"/>
    </row>
    <row r="8" spans="1:8">
      <c r="A8" s="162"/>
      <c r="B8" s="163"/>
      <c r="C8" s="163"/>
      <c r="D8" s="163"/>
      <c r="E8" s="163"/>
      <c r="F8" s="163"/>
      <c r="G8" s="163"/>
      <c r="H8" s="164"/>
    </row>
    <row r="9" spans="1:8">
      <c r="A9" s="162"/>
      <c r="B9" s="163"/>
      <c r="C9" s="163"/>
      <c r="D9" s="163"/>
      <c r="E9" s="163"/>
      <c r="F9" s="163"/>
      <c r="G9" s="163"/>
      <c r="H9" s="164"/>
    </row>
    <row r="10" spans="1:8">
      <c r="A10" s="162"/>
      <c r="B10" s="163"/>
      <c r="C10" s="163"/>
      <c r="D10" s="163"/>
      <c r="E10" s="163"/>
      <c r="F10" s="163"/>
      <c r="G10" s="163"/>
      <c r="H10" s="164"/>
    </row>
    <row r="11" spans="1:8">
      <c r="A11" s="162"/>
      <c r="B11" s="163"/>
      <c r="C11" s="163"/>
      <c r="D11" s="163"/>
      <c r="E11" s="163"/>
      <c r="F11" s="163"/>
      <c r="G11" s="163"/>
      <c r="H11" s="164"/>
    </row>
    <row r="12" spans="1:8">
      <c r="A12" s="162"/>
      <c r="B12" s="163"/>
      <c r="C12" s="163"/>
      <c r="D12" s="163"/>
      <c r="E12" s="163"/>
      <c r="F12" s="163"/>
      <c r="G12" s="163"/>
      <c r="H12" s="164"/>
    </row>
    <row r="13" spans="1:8">
      <c r="A13" s="162"/>
      <c r="B13" s="163"/>
      <c r="C13" s="163"/>
      <c r="D13" s="163"/>
      <c r="E13" s="163"/>
      <c r="F13" s="163"/>
      <c r="G13" s="163"/>
      <c r="H13" s="164"/>
    </row>
    <row r="14" spans="1:8">
      <c r="A14" s="162"/>
      <c r="B14" s="163"/>
      <c r="C14" s="163"/>
      <c r="D14" s="163"/>
      <c r="E14" s="163"/>
      <c r="F14" s="163"/>
      <c r="G14" s="163"/>
      <c r="H14" s="164"/>
    </row>
    <row r="15" spans="1:8">
      <c r="A15" s="162"/>
      <c r="B15" s="163"/>
      <c r="C15" s="163"/>
      <c r="D15" s="163"/>
      <c r="E15" s="163"/>
      <c r="F15" s="163"/>
      <c r="G15" s="163"/>
      <c r="H15" s="164"/>
    </row>
    <row r="16" spans="1:8">
      <c r="A16" s="162"/>
      <c r="B16" s="163"/>
      <c r="C16" s="163"/>
      <c r="D16" s="163"/>
      <c r="E16" s="163"/>
      <c r="F16" s="163"/>
      <c r="G16" s="163"/>
      <c r="H16" s="164"/>
    </row>
    <row r="17" spans="1:8">
      <c r="A17" s="162"/>
      <c r="B17" s="163"/>
      <c r="C17" s="163"/>
      <c r="D17" s="163"/>
      <c r="E17" s="163"/>
      <c r="F17" s="163"/>
      <c r="G17" s="163"/>
      <c r="H17" s="164"/>
    </row>
    <row r="18" spans="1:8">
      <c r="A18" s="162"/>
      <c r="B18" s="163"/>
      <c r="C18" s="163"/>
      <c r="D18" s="163"/>
      <c r="E18" s="163"/>
      <c r="F18" s="163"/>
      <c r="G18" s="163"/>
      <c r="H18" s="164"/>
    </row>
    <row r="19" spans="1:8">
      <c r="A19" s="162"/>
      <c r="B19" s="163"/>
      <c r="C19" s="163"/>
      <c r="D19" s="163"/>
      <c r="E19" s="163"/>
      <c r="F19" s="163"/>
      <c r="G19" s="163"/>
      <c r="H19" s="164"/>
    </row>
    <row r="20" spans="1:8" ht="377.25" customHeight="1" thickBot="1">
      <c r="A20" s="165"/>
      <c r="B20" s="166"/>
      <c r="C20" s="166"/>
      <c r="D20" s="166"/>
      <c r="E20" s="166"/>
      <c r="F20" s="166"/>
      <c r="G20" s="166"/>
      <c r="H20" s="167"/>
    </row>
  </sheetData>
  <mergeCells count="3">
    <mergeCell ref="A2:H2"/>
    <mergeCell ref="A1:H1"/>
    <mergeCell ref="A3:H20"/>
  </mergeCells>
  <phoneticPr fontId="1"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M32"/>
  <sheetViews>
    <sheetView workbookViewId="0">
      <selection activeCell="A2" sqref="A2:M2"/>
    </sheetView>
  </sheetViews>
  <sheetFormatPr defaultRowHeight="12"/>
  <cols>
    <col min="1" max="1" width="4.625" style="4" customWidth="1"/>
    <col min="2" max="2" width="21.75" style="5" customWidth="1"/>
    <col min="3" max="3" width="9.625" style="5" customWidth="1"/>
    <col min="4" max="4" width="11.25" style="5" customWidth="1"/>
    <col min="5" max="5" width="12.5" style="5" customWidth="1"/>
    <col min="6" max="6" width="9.5" style="5" customWidth="1"/>
    <col min="7" max="7" width="9.125" style="5" customWidth="1"/>
    <col min="8" max="8" width="9.75" style="5" customWidth="1"/>
    <col min="9" max="10" width="8.75" style="5" customWidth="1"/>
    <col min="11" max="11" width="10.625" style="5" customWidth="1"/>
    <col min="12" max="12" width="9" style="5" customWidth="1"/>
    <col min="13" max="13" width="20.625" style="4" customWidth="1"/>
    <col min="14" max="16384" width="9" style="4"/>
  </cols>
  <sheetData>
    <row r="1" spans="1:13" ht="24.75" customHeight="1">
      <c r="A1" s="169" t="s">
        <v>100</v>
      </c>
      <c r="B1" s="169"/>
      <c r="C1" s="169"/>
      <c r="D1" s="169"/>
      <c r="E1" s="169"/>
      <c r="F1" s="169"/>
      <c r="G1" s="169"/>
      <c r="H1" s="169"/>
      <c r="I1" s="169"/>
      <c r="J1" s="169"/>
      <c r="K1" s="169"/>
      <c r="L1" s="169"/>
      <c r="M1" s="169"/>
    </row>
    <row r="2" spans="1:13" ht="24.75" customHeight="1" thickBot="1">
      <c r="A2" s="168" t="s">
        <v>8</v>
      </c>
      <c r="B2" s="168"/>
      <c r="C2" s="168"/>
      <c r="D2" s="168"/>
      <c r="E2" s="168"/>
      <c r="F2" s="168"/>
      <c r="G2" s="168"/>
      <c r="H2" s="168"/>
      <c r="I2" s="168"/>
      <c r="J2" s="168"/>
      <c r="K2" s="168"/>
      <c r="L2" s="168"/>
      <c r="M2" s="168"/>
    </row>
    <row r="3" spans="1:13" s="3" customFormat="1" ht="32.25" customHeight="1">
      <c r="A3" s="45" t="s">
        <v>1</v>
      </c>
      <c r="B3" s="46" t="s">
        <v>2</v>
      </c>
      <c r="C3" s="46" t="s">
        <v>3</v>
      </c>
      <c r="D3" s="46" t="s">
        <v>45</v>
      </c>
      <c r="E3" s="46" t="s">
        <v>46</v>
      </c>
      <c r="F3" s="46" t="s">
        <v>47</v>
      </c>
      <c r="G3" s="46" t="s">
        <v>48</v>
      </c>
      <c r="H3" s="46" t="s">
        <v>49</v>
      </c>
      <c r="I3" s="46" t="s">
        <v>50</v>
      </c>
      <c r="J3" s="46" t="s">
        <v>4</v>
      </c>
      <c r="K3" s="46" t="s">
        <v>5</v>
      </c>
      <c r="L3" s="46" t="s">
        <v>6</v>
      </c>
      <c r="M3" s="47" t="s">
        <v>7</v>
      </c>
    </row>
    <row r="4" spans="1:13" ht="38.25" customHeight="1">
      <c r="A4" s="48" t="s">
        <v>51</v>
      </c>
      <c r="B4" s="2" t="s">
        <v>52</v>
      </c>
      <c r="C4" s="6" t="s">
        <v>53</v>
      </c>
      <c r="D4" s="2">
        <v>8957.89</v>
      </c>
      <c r="E4" s="2">
        <v>8454.36</v>
      </c>
      <c r="F4" s="2">
        <v>7630.9</v>
      </c>
      <c r="G4" s="2"/>
      <c r="H4" s="2"/>
      <c r="I4" s="2">
        <v>823.46</v>
      </c>
      <c r="J4" s="2"/>
      <c r="K4" s="2">
        <v>503.53</v>
      </c>
      <c r="L4" s="2">
        <v>84</v>
      </c>
      <c r="M4" s="49" t="s">
        <v>54</v>
      </c>
    </row>
    <row r="5" spans="1:13" ht="31.5" customHeight="1">
      <c r="A5" s="50"/>
      <c r="B5" s="2" t="s">
        <v>55</v>
      </c>
      <c r="C5" s="2" t="s">
        <v>53</v>
      </c>
      <c r="D5" s="2">
        <v>8957.89</v>
      </c>
      <c r="E5" s="2">
        <v>8454.36</v>
      </c>
      <c r="F5" s="2">
        <v>7630.9</v>
      </c>
      <c r="G5" s="2"/>
      <c r="H5" s="2"/>
      <c r="I5" s="2">
        <v>823.46</v>
      </c>
      <c r="J5" s="2"/>
      <c r="K5" s="2">
        <v>503.53</v>
      </c>
      <c r="L5" s="2">
        <v>84</v>
      </c>
      <c r="M5" s="49" t="s">
        <v>56</v>
      </c>
    </row>
    <row r="6" spans="1:13" ht="16.5" customHeight="1">
      <c r="A6" s="50"/>
      <c r="B6" s="2" t="s">
        <v>57</v>
      </c>
      <c r="C6" s="2" t="s">
        <v>53</v>
      </c>
      <c r="D6" s="2">
        <v>8963.24</v>
      </c>
      <c r="E6" s="2">
        <v>8459.7099999999991</v>
      </c>
      <c r="F6" s="2">
        <v>8459.7099999999991</v>
      </c>
      <c r="G6" s="2"/>
      <c r="H6" s="2"/>
      <c r="I6" s="2"/>
      <c r="J6" s="2"/>
      <c r="K6" s="2">
        <v>503.53</v>
      </c>
      <c r="L6" s="2">
        <v>96</v>
      </c>
      <c r="M6" s="49"/>
    </row>
    <row r="7" spans="1:13" ht="12" customHeight="1">
      <c r="A7" s="50"/>
      <c r="B7" s="2" t="s">
        <v>58</v>
      </c>
      <c r="C7" s="2" t="s">
        <v>59</v>
      </c>
      <c r="D7" s="2">
        <v>13899.46</v>
      </c>
      <c r="E7" s="2">
        <v>13278.09</v>
      </c>
      <c r="F7" s="2">
        <v>13278.09</v>
      </c>
      <c r="G7" s="2"/>
      <c r="H7" s="2"/>
      <c r="I7" s="2"/>
      <c r="J7" s="2"/>
      <c r="K7" s="2">
        <v>621.37</v>
      </c>
      <c r="L7" s="2">
        <v>120</v>
      </c>
      <c r="M7" s="49"/>
    </row>
    <row r="8" spans="1:13" ht="12" customHeight="1">
      <c r="A8" s="50"/>
      <c r="B8" s="2" t="s">
        <v>60</v>
      </c>
      <c r="C8" s="2" t="s">
        <v>61</v>
      </c>
      <c r="D8" s="2">
        <v>9450.85</v>
      </c>
      <c r="E8" s="2">
        <v>8831.1200000000008</v>
      </c>
      <c r="F8" s="2">
        <v>8831.1200000000008</v>
      </c>
      <c r="G8" s="2"/>
      <c r="H8" s="2"/>
      <c r="I8" s="2"/>
      <c r="J8" s="2"/>
      <c r="K8" s="2">
        <v>619.73</v>
      </c>
      <c r="L8" s="2">
        <v>64</v>
      </c>
      <c r="M8" s="49" t="s">
        <v>62</v>
      </c>
    </row>
    <row r="9" spans="1:13" ht="12" customHeight="1">
      <c r="A9" s="50"/>
      <c r="B9" s="2" t="s">
        <v>63</v>
      </c>
      <c r="C9" s="2" t="s">
        <v>64</v>
      </c>
      <c r="D9" s="2">
        <v>14025.46</v>
      </c>
      <c r="E9" s="2">
        <v>13278.09</v>
      </c>
      <c r="F9" s="2">
        <v>13278.09</v>
      </c>
      <c r="G9" s="2"/>
      <c r="H9" s="2"/>
      <c r="I9" s="2"/>
      <c r="J9" s="2"/>
      <c r="K9" s="2">
        <v>747.37</v>
      </c>
      <c r="L9" s="2">
        <v>120</v>
      </c>
      <c r="M9" s="49" t="s">
        <v>0</v>
      </c>
    </row>
    <row r="10" spans="1:13" ht="12" customHeight="1">
      <c r="A10" s="50"/>
      <c r="B10" s="2" t="s">
        <v>65</v>
      </c>
      <c r="C10" s="2" t="s">
        <v>66</v>
      </c>
      <c r="D10" s="2">
        <v>10539.77</v>
      </c>
      <c r="E10" s="2">
        <v>9920.0400000000009</v>
      </c>
      <c r="F10" s="2">
        <v>9920.0400000000009</v>
      </c>
      <c r="G10" s="2"/>
      <c r="H10" s="2"/>
      <c r="I10" s="2"/>
      <c r="J10" s="2"/>
      <c r="K10" s="2">
        <v>619.73</v>
      </c>
      <c r="L10" s="2">
        <v>72</v>
      </c>
      <c r="M10" s="49" t="s">
        <v>0</v>
      </c>
    </row>
    <row r="11" spans="1:13" ht="12" customHeight="1">
      <c r="A11" s="50"/>
      <c r="B11" s="2" t="s">
        <v>67</v>
      </c>
      <c r="C11" s="2" t="s">
        <v>68</v>
      </c>
      <c r="D11" s="2">
        <v>14117.52</v>
      </c>
      <c r="E11" s="2">
        <v>13411.4</v>
      </c>
      <c r="F11" s="2">
        <v>13411.4</v>
      </c>
      <c r="G11" s="2"/>
      <c r="H11" s="2"/>
      <c r="I11" s="2"/>
      <c r="J11" s="2"/>
      <c r="K11" s="2">
        <v>706.12</v>
      </c>
      <c r="L11" s="2">
        <v>144</v>
      </c>
      <c r="M11" s="49"/>
    </row>
    <row r="12" spans="1:13" ht="12" customHeight="1">
      <c r="A12" s="50"/>
      <c r="B12" s="2" t="s">
        <v>69</v>
      </c>
      <c r="C12" s="2" t="s">
        <v>70</v>
      </c>
      <c r="D12" s="2">
        <v>16112.29</v>
      </c>
      <c r="E12" s="2">
        <v>15046.09</v>
      </c>
      <c r="F12" s="2"/>
      <c r="G12" s="2"/>
      <c r="H12" s="2">
        <v>1527.24</v>
      </c>
      <c r="I12" s="2"/>
      <c r="J12" s="2">
        <v>18.850000000000001</v>
      </c>
      <c r="K12" s="2">
        <v>1066.2</v>
      </c>
      <c r="L12" s="2"/>
      <c r="M12" s="49"/>
    </row>
    <row r="13" spans="1:13" ht="37.5" customHeight="1">
      <c r="A13" s="50"/>
      <c r="B13" s="2" t="s">
        <v>71</v>
      </c>
      <c r="C13" s="2" t="s">
        <v>72</v>
      </c>
      <c r="D13" s="2">
        <v>2039.17</v>
      </c>
      <c r="E13" s="2">
        <v>1298.0999999999999</v>
      </c>
      <c r="F13" s="2"/>
      <c r="G13" s="2">
        <v>1298.0999999999999</v>
      </c>
      <c r="H13" s="2"/>
      <c r="I13" s="2"/>
      <c r="J13" s="2"/>
      <c r="K13" s="2">
        <v>741.07</v>
      </c>
      <c r="L13" s="2"/>
      <c r="M13" s="49"/>
    </row>
    <row r="14" spans="1:13" ht="43.5" customHeight="1">
      <c r="A14" s="51"/>
      <c r="B14" s="2" t="s">
        <v>73</v>
      </c>
      <c r="C14" s="2" t="s">
        <v>74</v>
      </c>
      <c r="D14" s="2">
        <v>9790.66</v>
      </c>
      <c r="E14" s="2">
        <v>64.209999999999994</v>
      </c>
      <c r="F14" s="2"/>
      <c r="G14" s="2"/>
      <c r="H14" s="2"/>
      <c r="I14" s="2"/>
      <c r="J14" s="2">
        <v>64.209999999999994</v>
      </c>
      <c r="K14" s="2">
        <v>9726.4500000000007</v>
      </c>
      <c r="L14" s="2"/>
      <c r="M14" s="49" t="s">
        <v>75</v>
      </c>
    </row>
    <row r="15" spans="1:13" ht="12" customHeight="1">
      <c r="A15" s="52"/>
      <c r="B15" s="2" t="s">
        <v>76</v>
      </c>
      <c r="C15" s="2"/>
      <c r="D15" s="2">
        <v>116854.2</v>
      </c>
      <c r="E15" s="2">
        <v>100495.57</v>
      </c>
      <c r="F15" s="2">
        <v>82440.25</v>
      </c>
      <c r="G15" s="2">
        <v>1298.0999999999999</v>
      </c>
      <c r="H15" s="2">
        <v>15027.24</v>
      </c>
      <c r="I15" s="2">
        <v>1646.92</v>
      </c>
      <c r="J15" s="2">
        <v>83.06</v>
      </c>
      <c r="K15" s="2">
        <v>16358.63</v>
      </c>
      <c r="L15" s="2">
        <v>784</v>
      </c>
      <c r="M15" s="49"/>
    </row>
    <row r="16" spans="1:13" ht="27" customHeight="1">
      <c r="A16" s="48" t="s">
        <v>77</v>
      </c>
      <c r="B16" s="2" t="s">
        <v>78</v>
      </c>
      <c r="C16" s="2" t="s">
        <v>79</v>
      </c>
      <c r="D16" s="2">
        <v>9241.7800000000007</v>
      </c>
      <c r="E16" s="2">
        <v>8738.25</v>
      </c>
      <c r="F16" s="2">
        <v>7627.22</v>
      </c>
      <c r="G16" s="2"/>
      <c r="H16" s="2"/>
      <c r="I16" s="2">
        <v>1111.03</v>
      </c>
      <c r="J16" s="2"/>
      <c r="K16" s="2">
        <v>503.53</v>
      </c>
      <c r="L16" s="2">
        <v>84</v>
      </c>
      <c r="M16" s="49" t="s">
        <v>80</v>
      </c>
    </row>
    <row r="17" spans="1:13" ht="12" customHeight="1">
      <c r="A17" s="50"/>
      <c r="B17" s="2" t="s">
        <v>81</v>
      </c>
      <c r="C17" s="2" t="s">
        <v>59</v>
      </c>
      <c r="D17" s="2">
        <v>13899.46</v>
      </c>
      <c r="E17" s="2">
        <v>13278.09</v>
      </c>
      <c r="F17" s="2">
        <v>13278.09</v>
      </c>
      <c r="G17" s="2"/>
      <c r="H17" s="2"/>
      <c r="I17" s="2"/>
      <c r="J17" s="2"/>
      <c r="K17" s="2">
        <v>621.37</v>
      </c>
      <c r="L17" s="2">
        <v>120</v>
      </c>
      <c r="M17" s="49"/>
    </row>
    <row r="18" spans="1:13" ht="12" customHeight="1">
      <c r="A18" s="50"/>
      <c r="B18" s="2" t="s">
        <v>82</v>
      </c>
      <c r="C18" s="2" t="s">
        <v>59</v>
      </c>
      <c r="D18" s="2">
        <v>13899.46</v>
      </c>
      <c r="E18" s="2">
        <v>13278.09</v>
      </c>
      <c r="F18" s="2">
        <v>13278.09</v>
      </c>
      <c r="G18" s="2"/>
      <c r="H18" s="2"/>
      <c r="I18" s="2"/>
      <c r="J18" s="2"/>
      <c r="K18" s="2">
        <v>621.37</v>
      </c>
      <c r="L18" s="2">
        <v>120</v>
      </c>
      <c r="M18" s="49"/>
    </row>
    <row r="19" spans="1:13" ht="12" customHeight="1">
      <c r="A19" s="50"/>
      <c r="B19" s="2" t="s">
        <v>83</v>
      </c>
      <c r="C19" s="2" t="s">
        <v>68</v>
      </c>
      <c r="D19" s="2">
        <v>14117.52</v>
      </c>
      <c r="E19" s="2">
        <v>13411.4</v>
      </c>
      <c r="F19" s="2">
        <v>13411.4</v>
      </c>
      <c r="G19" s="2"/>
      <c r="H19" s="2"/>
      <c r="I19" s="2"/>
      <c r="J19" s="2"/>
      <c r="K19" s="2">
        <v>706.12</v>
      </c>
      <c r="L19" s="2">
        <v>144</v>
      </c>
      <c r="M19" s="49"/>
    </row>
    <row r="20" spans="1:13" ht="12" customHeight="1">
      <c r="A20" s="50"/>
      <c r="B20" s="2" t="s">
        <v>84</v>
      </c>
      <c r="C20" s="2" t="s">
        <v>85</v>
      </c>
      <c r="D20" s="2">
        <v>15027.24</v>
      </c>
      <c r="E20" s="2">
        <v>15027.24</v>
      </c>
      <c r="F20" s="2"/>
      <c r="G20" s="2"/>
      <c r="H20" s="2">
        <v>15027.24</v>
      </c>
      <c r="I20" s="2"/>
      <c r="J20" s="2"/>
      <c r="K20" s="2"/>
      <c r="L20" s="2"/>
      <c r="M20" s="49" t="s">
        <v>86</v>
      </c>
    </row>
    <row r="21" spans="1:13" ht="12" customHeight="1">
      <c r="A21" s="50"/>
      <c r="B21" s="2" t="s">
        <v>87</v>
      </c>
      <c r="C21" s="2" t="s">
        <v>88</v>
      </c>
      <c r="D21" s="2">
        <v>14841.41</v>
      </c>
      <c r="E21" s="2">
        <v>14841.41</v>
      </c>
      <c r="F21" s="2"/>
      <c r="G21" s="2">
        <v>2114.9499999999998</v>
      </c>
      <c r="H21" s="2">
        <v>12726.46</v>
      </c>
      <c r="I21" s="2"/>
      <c r="J21" s="2"/>
      <c r="K21" s="2"/>
      <c r="L21" s="2"/>
      <c r="M21" s="49" t="s">
        <v>86</v>
      </c>
    </row>
    <row r="22" spans="1:13" ht="12" customHeight="1">
      <c r="A22" s="50"/>
      <c r="B22" s="2" t="s">
        <v>89</v>
      </c>
      <c r="C22" s="2" t="s">
        <v>66</v>
      </c>
      <c r="D22" s="2">
        <v>20753.2</v>
      </c>
      <c r="E22" s="2">
        <v>20753.2</v>
      </c>
      <c r="F22" s="2"/>
      <c r="G22" s="2">
        <v>1467.8</v>
      </c>
      <c r="H22" s="2">
        <v>19285.400000000001</v>
      </c>
      <c r="I22" s="2"/>
      <c r="J22" s="2"/>
      <c r="K22" s="2"/>
      <c r="L22" s="2"/>
      <c r="M22" s="49" t="s">
        <v>86</v>
      </c>
    </row>
    <row r="23" spans="1:13" ht="12" customHeight="1">
      <c r="A23" s="50"/>
      <c r="B23" s="2" t="s">
        <v>90</v>
      </c>
      <c r="C23" s="2" t="s">
        <v>91</v>
      </c>
      <c r="D23" s="2">
        <v>18100.14</v>
      </c>
      <c r="E23" s="2">
        <v>18100.14</v>
      </c>
      <c r="F23" s="2"/>
      <c r="G23" s="2">
        <v>377.8</v>
      </c>
      <c r="H23" s="2">
        <v>17722.34</v>
      </c>
      <c r="I23" s="2"/>
      <c r="J23" s="2"/>
      <c r="K23" s="2">
        <v>750.33</v>
      </c>
      <c r="L23" s="2"/>
      <c r="M23" s="49" t="s">
        <v>86</v>
      </c>
    </row>
    <row r="24" spans="1:13" ht="12" customHeight="1">
      <c r="A24" s="50"/>
      <c r="B24" s="2" t="s">
        <v>92</v>
      </c>
      <c r="C24" s="2" t="s">
        <v>93</v>
      </c>
      <c r="D24" s="2">
        <v>1967.33</v>
      </c>
      <c r="E24" s="2">
        <v>1217</v>
      </c>
      <c r="F24" s="2"/>
      <c r="G24" s="2">
        <v>1217</v>
      </c>
      <c r="H24" s="2"/>
      <c r="I24" s="2"/>
      <c r="J24" s="2"/>
      <c r="K24" s="2"/>
      <c r="L24" s="2"/>
      <c r="M24" s="49"/>
    </row>
    <row r="25" spans="1:13" ht="12" customHeight="1">
      <c r="A25" s="50"/>
      <c r="B25" s="2" t="s">
        <v>94</v>
      </c>
      <c r="C25" s="2" t="s">
        <v>93</v>
      </c>
      <c r="D25" s="2">
        <v>908.9</v>
      </c>
      <c r="E25" s="2">
        <v>908.9</v>
      </c>
      <c r="F25" s="2"/>
      <c r="G25" s="2">
        <v>908.9</v>
      </c>
      <c r="H25" s="2"/>
      <c r="I25" s="2"/>
      <c r="J25" s="2"/>
      <c r="K25" s="2"/>
      <c r="L25" s="2"/>
      <c r="M25" s="49" t="s">
        <v>86</v>
      </c>
    </row>
    <row r="26" spans="1:13" ht="12" customHeight="1">
      <c r="A26" s="50"/>
      <c r="B26" s="2" t="s">
        <v>95</v>
      </c>
      <c r="C26" s="2" t="s">
        <v>93</v>
      </c>
      <c r="D26" s="2">
        <v>1172.4000000000001</v>
      </c>
      <c r="E26" s="2">
        <v>1172.4000000000001</v>
      </c>
      <c r="F26" s="2"/>
      <c r="G26" s="2">
        <v>1172.4000000000001</v>
      </c>
      <c r="H26" s="2"/>
      <c r="I26" s="2"/>
      <c r="J26" s="2"/>
      <c r="K26" s="2"/>
      <c r="L26" s="2"/>
      <c r="M26" s="49" t="s">
        <v>86</v>
      </c>
    </row>
    <row r="27" spans="1:13" ht="63.75" customHeight="1">
      <c r="A27" s="51"/>
      <c r="B27" s="2" t="s">
        <v>96</v>
      </c>
      <c r="C27" s="2" t="s">
        <v>97</v>
      </c>
      <c r="D27" s="2">
        <v>19547.259999999998</v>
      </c>
      <c r="E27" s="2">
        <v>99.31</v>
      </c>
      <c r="F27" s="2"/>
      <c r="G27" s="2"/>
      <c r="H27" s="2"/>
      <c r="I27" s="2"/>
      <c r="J27" s="2">
        <v>99.31</v>
      </c>
      <c r="K27" s="2">
        <v>19447.95</v>
      </c>
      <c r="L27" s="2"/>
      <c r="M27" s="49" t="s">
        <v>98</v>
      </c>
    </row>
    <row r="28" spans="1:13" ht="12" customHeight="1">
      <c r="A28" s="52"/>
      <c r="B28" s="2" t="s">
        <v>76</v>
      </c>
      <c r="C28" s="2"/>
      <c r="D28" s="2">
        <v>143476.1</v>
      </c>
      <c r="E28" s="2">
        <v>120825.43</v>
      </c>
      <c r="F28" s="2">
        <v>47594.8</v>
      </c>
      <c r="G28" s="2">
        <v>7258.85</v>
      </c>
      <c r="H28" s="2">
        <v>64761.440000000002</v>
      </c>
      <c r="I28" s="2">
        <v>1111.03</v>
      </c>
      <c r="J28" s="2">
        <v>99.31</v>
      </c>
      <c r="K28" s="2">
        <v>22650.67</v>
      </c>
      <c r="L28" s="2">
        <v>468</v>
      </c>
      <c r="M28" s="49"/>
    </row>
    <row r="29" spans="1:13" ht="12" customHeight="1" thickBot="1">
      <c r="A29" s="53" t="s">
        <v>99</v>
      </c>
      <c r="B29" s="54" t="s">
        <v>99</v>
      </c>
      <c r="C29" s="54"/>
      <c r="D29" s="54">
        <v>260330.3</v>
      </c>
      <c r="E29" s="54">
        <v>221321</v>
      </c>
      <c r="F29" s="54">
        <v>130035.05</v>
      </c>
      <c r="G29" s="54">
        <v>8556.9500000000007</v>
      </c>
      <c r="H29" s="54">
        <v>79788.679999999993</v>
      </c>
      <c r="I29" s="54">
        <v>2757.95</v>
      </c>
      <c r="J29" s="54">
        <v>182.37</v>
      </c>
      <c r="K29" s="54">
        <v>39009.300000000003</v>
      </c>
      <c r="L29" s="54">
        <v>1252</v>
      </c>
      <c r="M29" s="55"/>
    </row>
    <row r="32" spans="1:13" ht="12.75">
      <c r="A32" s="15" t="s">
        <v>174</v>
      </c>
    </row>
  </sheetData>
  <mergeCells count="2">
    <mergeCell ref="A2:M2"/>
    <mergeCell ref="A1:M1"/>
  </mergeCells>
  <phoneticPr fontId="1" type="noConversion"/>
  <pageMargins left="0.11811023622047245" right="0.11811023622047245" top="0.15748031496062992" bottom="0.15748031496062992" header="0.31496062992125984" footer="0.31496062992125984"/>
  <pageSetup paperSize="8" orientation="landscape" horizontalDpi="180" verticalDpi="180" r:id="rId1"/>
</worksheet>
</file>

<file path=xl/worksheets/sheet3.xml><?xml version="1.0" encoding="utf-8"?>
<worksheet xmlns="http://schemas.openxmlformats.org/spreadsheetml/2006/main" xmlns:r="http://schemas.openxmlformats.org/officeDocument/2006/relationships">
  <dimension ref="A1:M17"/>
  <sheetViews>
    <sheetView workbookViewId="0">
      <selection activeCell="A2" sqref="A2:M2"/>
    </sheetView>
  </sheetViews>
  <sheetFormatPr defaultColWidth="9" defaultRowHeight="13.5"/>
  <cols>
    <col min="1" max="1" width="11.75" style="74" customWidth="1"/>
    <col min="2" max="2" width="11.25" style="9" customWidth="1"/>
    <col min="3" max="13" width="10.625" style="9" customWidth="1"/>
    <col min="14" max="16384" width="9" style="8"/>
  </cols>
  <sheetData>
    <row r="1" spans="1:13" ht="25.5" customHeight="1">
      <c r="A1" s="169" t="s">
        <v>101</v>
      </c>
      <c r="B1" s="169"/>
      <c r="C1" s="169"/>
      <c r="D1" s="169"/>
      <c r="E1" s="169"/>
      <c r="F1" s="169"/>
      <c r="G1" s="169"/>
      <c r="H1" s="169"/>
      <c r="I1" s="169"/>
      <c r="J1" s="169"/>
      <c r="K1" s="169"/>
      <c r="L1" s="169"/>
      <c r="M1" s="169"/>
    </row>
    <row r="2" spans="1:13" ht="30.75" customHeight="1" thickBot="1">
      <c r="A2" s="168" t="s">
        <v>344</v>
      </c>
      <c r="B2" s="168"/>
      <c r="C2" s="168"/>
      <c r="D2" s="168"/>
      <c r="E2" s="168"/>
      <c r="F2" s="168"/>
      <c r="G2" s="168"/>
      <c r="H2" s="168"/>
      <c r="I2" s="168"/>
      <c r="J2" s="168"/>
      <c r="K2" s="168"/>
      <c r="L2" s="168"/>
      <c r="M2" s="168"/>
    </row>
    <row r="3" spans="1:13" s="10" customFormat="1" ht="39" customHeight="1">
      <c r="A3" s="69" t="s">
        <v>9</v>
      </c>
      <c r="B3" s="70" t="s">
        <v>10</v>
      </c>
      <c r="C3" s="70" t="s">
        <v>11</v>
      </c>
      <c r="D3" s="70" t="s">
        <v>12</v>
      </c>
      <c r="E3" s="70" t="s">
        <v>13</v>
      </c>
      <c r="F3" s="70" t="s">
        <v>14</v>
      </c>
      <c r="G3" s="70" t="s">
        <v>15</v>
      </c>
      <c r="H3" s="70" t="s">
        <v>16</v>
      </c>
      <c r="I3" s="70" t="s">
        <v>17</v>
      </c>
      <c r="J3" s="70" t="s">
        <v>18</v>
      </c>
      <c r="K3" s="70" t="s">
        <v>19</v>
      </c>
      <c r="L3" s="70" t="s">
        <v>20</v>
      </c>
      <c r="M3" s="71" t="s">
        <v>21</v>
      </c>
    </row>
    <row r="4" spans="1:13" ht="24.95" customHeight="1">
      <c r="A4" s="72" t="s">
        <v>22</v>
      </c>
      <c r="B4" s="11">
        <v>34</v>
      </c>
      <c r="C4" s="11">
        <v>34</v>
      </c>
      <c r="D4" s="11">
        <v>34</v>
      </c>
      <c r="E4" s="11">
        <v>80</v>
      </c>
      <c r="F4" s="11">
        <v>80</v>
      </c>
      <c r="G4" s="11">
        <v>32</v>
      </c>
      <c r="H4" s="11">
        <v>32</v>
      </c>
      <c r="I4" s="11">
        <v>38</v>
      </c>
      <c r="J4" s="11">
        <v>34</v>
      </c>
      <c r="K4" s="11">
        <v>80</v>
      </c>
      <c r="L4" s="11">
        <v>80</v>
      </c>
      <c r="M4" s="12">
        <v>38</v>
      </c>
    </row>
    <row r="5" spans="1:13" ht="24.95" customHeight="1">
      <c r="A5" s="72" t="s">
        <v>23</v>
      </c>
      <c r="B5" s="11">
        <v>152</v>
      </c>
      <c r="C5" s="11">
        <v>152</v>
      </c>
      <c r="D5" s="11">
        <v>152</v>
      </c>
      <c r="E5" s="11">
        <v>118</v>
      </c>
      <c r="F5" s="11">
        <v>118</v>
      </c>
      <c r="G5" s="11">
        <v>166</v>
      </c>
      <c r="H5" s="11">
        <v>166</v>
      </c>
      <c r="I5" s="11">
        <v>204</v>
      </c>
      <c r="J5" s="11">
        <v>152</v>
      </c>
      <c r="K5" s="11">
        <v>118</v>
      </c>
      <c r="L5" s="11">
        <v>118</v>
      </c>
      <c r="M5" s="12">
        <v>204</v>
      </c>
    </row>
    <row r="6" spans="1:13" ht="24.95" customHeight="1">
      <c r="A6" s="72" t="s">
        <v>24</v>
      </c>
      <c r="B6" s="11">
        <v>100</v>
      </c>
      <c r="C6" s="11">
        <v>100</v>
      </c>
      <c r="D6" s="11">
        <v>100</v>
      </c>
      <c r="E6" s="11">
        <v>160</v>
      </c>
      <c r="F6" s="11">
        <v>160</v>
      </c>
      <c r="G6" s="11">
        <v>70</v>
      </c>
      <c r="H6" s="11">
        <v>70</v>
      </c>
      <c r="I6" s="11">
        <v>148</v>
      </c>
      <c r="J6" s="11">
        <v>100</v>
      </c>
      <c r="K6" s="11">
        <v>160</v>
      </c>
      <c r="L6" s="11">
        <v>160</v>
      </c>
      <c r="M6" s="12">
        <v>148</v>
      </c>
    </row>
    <row r="7" spans="1:13" ht="24.95" customHeight="1">
      <c r="A7" s="72" t="s">
        <v>25</v>
      </c>
      <c r="B7" s="11">
        <v>78</v>
      </c>
      <c r="C7" s="11">
        <v>78</v>
      </c>
      <c r="D7" s="11">
        <v>78</v>
      </c>
      <c r="E7" s="11">
        <v>112</v>
      </c>
      <c r="F7" s="11">
        <v>112</v>
      </c>
      <c r="G7" s="11">
        <v>74</v>
      </c>
      <c r="H7" s="11">
        <v>74</v>
      </c>
      <c r="I7" s="11">
        <v>82</v>
      </c>
      <c r="J7" s="11">
        <v>78</v>
      </c>
      <c r="K7" s="11">
        <v>112</v>
      </c>
      <c r="L7" s="11">
        <v>112</v>
      </c>
      <c r="M7" s="12">
        <v>82</v>
      </c>
    </row>
    <row r="8" spans="1:13" ht="24.95" customHeight="1">
      <c r="A8" s="72" t="s">
        <v>26</v>
      </c>
      <c r="B8" s="11">
        <v>160</v>
      </c>
      <c r="C8" s="11">
        <v>160</v>
      </c>
      <c r="D8" s="11">
        <v>160</v>
      </c>
      <c r="E8" s="11">
        <v>170</v>
      </c>
      <c r="F8" s="11">
        <v>170</v>
      </c>
      <c r="G8" s="11">
        <v>128</v>
      </c>
      <c r="H8" s="11">
        <v>128</v>
      </c>
      <c r="I8" s="11">
        <v>140</v>
      </c>
      <c r="J8" s="11">
        <v>160</v>
      </c>
      <c r="K8" s="11">
        <v>170</v>
      </c>
      <c r="L8" s="11">
        <v>170</v>
      </c>
      <c r="M8" s="12">
        <v>140</v>
      </c>
    </row>
    <row r="9" spans="1:13" ht="24.95" customHeight="1">
      <c r="A9" s="72" t="s">
        <v>27</v>
      </c>
      <c r="B9" s="11">
        <v>38</v>
      </c>
      <c r="C9" s="11">
        <v>38</v>
      </c>
      <c r="D9" s="11">
        <v>38</v>
      </c>
      <c r="E9" s="11">
        <v>70</v>
      </c>
      <c r="F9" s="11">
        <v>70</v>
      </c>
      <c r="G9" s="11">
        <v>74</v>
      </c>
      <c r="H9" s="11">
        <v>74</v>
      </c>
      <c r="I9" s="11">
        <v>40</v>
      </c>
      <c r="J9" s="11">
        <v>38</v>
      </c>
      <c r="K9" s="11">
        <v>170</v>
      </c>
      <c r="L9" s="11">
        <v>170</v>
      </c>
      <c r="M9" s="12">
        <v>60</v>
      </c>
    </row>
    <row r="10" spans="1:13" ht="24.95" customHeight="1">
      <c r="A10" s="72" t="s">
        <v>28</v>
      </c>
      <c r="B10" s="11">
        <v>68</v>
      </c>
      <c r="C10" s="11">
        <v>68</v>
      </c>
      <c r="D10" s="11">
        <v>68</v>
      </c>
      <c r="E10" s="11">
        <v>126</v>
      </c>
      <c r="F10" s="11">
        <v>126</v>
      </c>
      <c r="G10" s="11">
        <v>34</v>
      </c>
      <c r="H10" s="11">
        <v>34</v>
      </c>
      <c r="I10" s="11">
        <v>78</v>
      </c>
      <c r="J10" s="11">
        <v>68</v>
      </c>
      <c r="K10" s="11">
        <v>126</v>
      </c>
      <c r="L10" s="11">
        <v>126</v>
      </c>
      <c r="M10" s="12">
        <v>78</v>
      </c>
    </row>
    <row r="11" spans="1:13" ht="30" customHeight="1">
      <c r="A11" s="72" t="s">
        <v>29</v>
      </c>
      <c r="B11" s="11">
        <v>36</v>
      </c>
      <c r="C11" s="11">
        <v>36</v>
      </c>
      <c r="D11" s="11">
        <v>36</v>
      </c>
      <c r="E11" s="11">
        <v>42</v>
      </c>
      <c r="F11" s="11">
        <v>42</v>
      </c>
      <c r="G11" s="11">
        <v>36</v>
      </c>
      <c r="H11" s="11">
        <v>36</v>
      </c>
      <c r="I11" s="11">
        <v>38</v>
      </c>
      <c r="J11" s="11">
        <v>36</v>
      </c>
      <c r="K11" s="11">
        <v>42</v>
      </c>
      <c r="L11" s="11">
        <v>42</v>
      </c>
      <c r="M11" s="12">
        <v>38</v>
      </c>
    </row>
    <row r="12" spans="1:13" ht="30" customHeight="1">
      <c r="A12" s="72" t="s">
        <v>30</v>
      </c>
      <c r="B12" s="11">
        <v>164</v>
      </c>
      <c r="C12" s="11">
        <v>164</v>
      </c>
      <c r="D12" s="11">
        <v>164</v>
      </c>
      <c r="E12" s="11">
        <v>240</v>
      </c>
      <c r="F12" s="11">
        <v>240</v>
      </c>
      <c r="G12" s="11">
        <v>130</v>
      </c>
      <c r="H12" s="11">
        <v>130</v>
      </c>
      <c r="I12" s="11">
        <v>220</v>
      </c>
      <c r="J12" s="11">
        <v>164</v>
      </c>
      <c r="K12" s="11">
        <v>240</v>
      </c>
      <c r="L12" s="11">
        <v>240</v>
      </c>
      <c r="M12" s="12">
        <v>220</v>
      </c>
    </row>
    <row r="13" spans="1:13" ht="30" customHeight="1">
      <c r="A13" s="72" t="s">
        <v>31</v>
      </c>
      <c r="B13" s="11">
        <v>38</v>
      </c>
      <c r="C13" s="11">
        <v>38</v>
      </c>
      <c r="D13" s="11">
        <v>38</v>
      </c>
      <c r="E13" s="11">
        <v>172</v>
      </c>
      <c r="F13" s="11">
        <v>172</v>
      </c>
      <c r="G13" s="11">
        <v>74</v>
      </c>
      <c r="H13" s="11">
        <v>74</v>
      </c>
      <c r="I13" s="11">
        <v>50</v>
      </c>
      <c r="J13" s="11">
        <v>38</v>
      </c>
      <c r="K13" s="11">
        <v>170</v>
      </c>
      <c r="L13" s="11">
        <v>172</v>
      </c>
      <c r="M13" s="12">
        <v>50</v>
      </c>
    </row>
    <row r="14" spans="1:13" ht="30" customHeight="1">
      <c r="A14" s="72" t="s">
        <v>32</v>
      </c>
      <c r="B14" s="11">
        <v>36</v>
      </c>
      <c r="C14" s="11">
        <v>36</v>
      </c>
      <c r="D14" s="11">
        <v>36</v>
      </c>
      <c r="E14" s="11">
        <v>172</v>
      </c>
      <c r="F14" s="11">
        <v>172</v>
      </c>
      <c r="G14" s="11">
        <v>74</v>
      </c>
      <c r="H14" s="11">
        <v>74</v>
      </c>
      <c r="I14" s="11">
        <v>48</v>
      </c>
      <c r="J14" s="11">
        <v>36</v>
      </c>
      <c r="K14" s="11">
        <v>170</v>
      </c>
      <c r="L14" s="11">
        <v>172</v>
      </c>
      <c r="M14" s="12">
        <v>50</v>
      </c>
    </row>
    <row r="15" spans="1:13" ht="30" customHeight="1">
      <c r="A15" s="72" t="s">
        <v>33</v>
      </c>
      <c r="B15" s="11">
        <v>68</v>
      </c>
      <c r="C15" s="11">
        <v>68</v>
      </c>
      <c r="D15" s="11">
        <v>68</v>
      </c>
      <c r="E15" s="11">
        <v>206</v>
      </c>
      <c r="F15" s="11">
        <v>206</v>
      </c>
      <c r="G15" s="11">
        <v>72</v>
      </c>
      <c r="H15" s="11">
        <v>72</v>
      </c>
      <c r="I15" s="11">
        <v>50</v>
      </c>
      <c r="J15" s="11">
        <v>68</v>
      </c>
      <c r="K15" s="11">
        <v>206</v>
      </c>
      <c r="L15" s="11">
        <v>203</v>
      </c>
      <c r="M15" s="12">
        <v>48</v>
      </c>
    </row>
    <row r="16" spans="1:13" ht="30" customHeight="1">
      <c r="A16" s="72" t="s">
        <v>34</v>
      </c>
      <c r="B16" s="11">
        <v>34</v>
      </c>
      <c r="C16" s="11">
        <v>64</v>
      </c>
      <c r="D16" s="11">
        <v>34</v>
      </c>
      <c r="E16" s="11">
        <v>0</v>
      </c>
      <c r="F16" s="11">
        <v>0</v>
      </c>
      <c r="G16" s="11">
        <v>34</v>
      </c>
      <c r="H16" s="11">
        <v>34</v>
      </c>
      <c r="I16" s="11">
        <v>0</v>
      </c>
      <c r="J16" s="11">
        <v>34</v>
      </c>
      <c r="K16" s="11">
        <v>0</v>
      </c>
      <c r="L16" s="11">
        <v>0</v>
      </c>
      <c r="M16" s="12">
        <v>0</v>
      </c>
    </row>
    <row r="17" spans="1:13" ht="30" customHeight="1" thickBot="1">
      <c r="A17" s="73" t="s">
        <v>35</v>
      </c>
      <c r="B17" s="13">
        <v>74</v>
      </c>
      <c r="C17" s="13">
        <v>74</v>
      </c>
      <c r="D17" s="13">
        <v>74</v>
      </c>
      <c r="E17" s="13">
        <v>252</v>
      </c>
      <c r="F17" s="13">
        <v>252</v>
      </c>
      <c r="G17" s="13">
        <v>108</v>
      </c>
      <c r="H17" s="13">
        <v>108</v>
      </c>
      <c r="I17" s="13">
        <v>84</v>
      </c>
      <c r="J17" s="13">
        <v>74</v>
      </c>
      <c r="K17" s="13">
        <v>42</v>
      </c>
      <c r="L17" s="13">
        <v>252</v>
      </c>
      <c r="M17" s="14">
        <v>84</v>
      </c>
    </row>
  </sheetData>
  <mergeCells count="2">
    <mergeCell ref="A2:M2"/>
    <mergeCell ref="A1:M1"/>
  </mergeCells>
  <phoneticPr fontId="1" type="noConversion"/>
  <pageMargins left="0.31496062992125984" right="0.31496062992125984" top="0.74803149606299213" bottom="0.74803149606299213" header="0.31496062992125984" footer="0.31496062992125984"/>
  <pageSetup paperSize="9" orientation="landscape" horizontalDpi="200" verticalDpi="200" r:id="rId1"/>
</worksheet>
</file>

<file path=xl/worksheets/sheet4.xml><?xml version="1.0" encoding="utf-8"?>
<worksheet xmlns="http://schemas.openxmlformats.org/spreadsheetml/2006/main" xmlns:r="http://schemas.openxmlformats.org/officeDocument/2006/relationships">
  <dimension ref="A1:A17"/>
  <sheetViews>
    <sheetView workbookViewId="0">
      <selection activeCell="A13" sqref="A13"/>
    </sheetView>
  </sheetViews>
  <sheetFormatPr defaultRowHeight="13.5"/>
  <cols>
    <col min="1" max="1" width="135.125" customWidth="1"/>
  </cols>
  <sheetData>
    <row r="1" spans="1:1" ht="24.75" customHeight="1">
      <c r="A1" s="80" t="s">
        <v>237</v>
      </c>
    </row>
    <row r="2" spans="1:1" ht="30" customHeight="1" thickBot="1">
      <c r="A2" s="75" t="s">
        <v>36</v>
      </c>
    </row>
    <row r="3" spans="1:1" ht="26.25" customHeight="1">
      <c r="A3" s="76" t="s">
        <v>37</v>
      </c>
    </row>
    <row r="4" spans="1:1" ht="30" customHeight="1">
      <c r="A4" s="77" t="s">
        <v>40</v>
      </c>
    </row>
    <row r="5" spans="1:1" ht="30" customHeight="1">
      <c r="A5" s="77" t="s">
        <v>41</v>
      </c>
    </row>
    <row r="6" spans="1:1" ht="30" customHeight="1">
      <c r="A6" s="77" t="s">
        <v>42</v>
      </c>
    </row>
    <row r="7" spans="1:1" ht="30" customHeight="1">
      <c r="A7" s="78" t="s">
        <v>38</v>
      </c>
    </row>
    <row r="8" spans="1:1" ht="30" customHeight="1">
      <c r="A8" s="77" t="s">
        <v>43</v>
      </c>
    </row>
    <row r="9" spans="1:1" ht="30" customHeight="1">
      <c r="A9" s="77" t="s">
        <v>238</v>
      </c>
    </row>
    <row r="10" spans="1:1" ht="30" customHeight="1">
      <c r="A10" s="77" t="s">
        <v>239</v>
      </c>
    </row>
    <row r="11" spans="1:1" ht="30" customHeight="1">
      <c r="A11" s="78" t="s">
        <v>39</v>
      </c>
    </row>
    <row r="12" spans="1:1" ht="30" customHeight="1">
      <c r="A12" s="77" t="s">
        <v>44</v>
      </c>
    </row>
    <row r="13" spans="1:1" ht="30" customHeight="1">
      <c r="A13" s="77" t="s">
        <v>240</v>
      </c>
    </row>
    <row r="14" spans="1:1" ht="30" customHeight="1">
      <c r="A14" s="77" t="s">
        <v>241</v>
      </c>
    </row>
    <row r="15" spans="1:1" ht="30" customHeight="1">
      <c r="A15" s="77" t="s">
        <v>242</v>
      </c>
    </row>
    <row r="16" spans="1:1" ht="30" customHeight="1">
      <c r="A16" s="77" t="s">
        <v>243</v>
      </c>
    </row>
    <row r="17" spans="1:1" ht="30" customHeight="1" thickBot="1">
      <c r="A17" s="79" t="s">
        <v>244</v>
      </c>
    </row>
  </sheetData>
  <phoneticPr fontId="1" type="noConversion"/>
  <pageMargins left="0.70866141732283472" right="0.70866141732283472" top="0.55118110236220474" bottom="0.55118110236220474"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dimension ref="A1:M36"/>
  <sheetViews>
    <sheetView workbookViewId="0">
      <selection activeCell="G14" sqref="G14"/>
    </sheetView>
  </sheetViews>
  <sheetFormatPr defaultRowHeight="13.5"/>
  <cols>
    <col min="1" max="1" width="8.375" customWidth="1"/>
    <col min="2" max="2" width="27.625" customWidth="1"/>
    <col min="3" max="3" width="9.375" style="1" customWidth="1"/>
    <col min="4" max="4" width="14" customWidth="1"/>
    <col min="5" max="5" width="34.25" customWidth="1"/>
  </cols>
  <sheetData>
    <row r="1" spans="1:5" ht="21.75" customHeight="1">
      <c r="A1" s="171" t="s">
        <v>172</v>
      </c>
      <c r="B1" s="171"/>
      <c r="C1" s="171"/>
      <c r="D1" s="171"/>
      <c r="E1" s="171"/>
    </row>
    <row r="2" spans="1:5" ht="29.25" customHeight="1" thickBot="1">
      <c r="A2" s="170" t="s">
        <v>102</v>
      </c>
      <c r="B2" s="170"/>
      <c r="C2" s="170"/>
      <c r="D2" s="170"/>
      <c r="E2" s="170"/>
    </row>
    <row r="3" spans="1:5" ht="19.5" customHeight="1">
      <c r="A3" s="56" t="s">
        <v>103</v>
      </c>
      <c r="B3" s="57" t="s">
        <v>104</v>
      </c>
      <c r="C3" s="57" t="s">
        <v>105</v>
      </c>
      <c r="D3" s="57" t="s">
        <v>106</v>
      </c>
      <c r="E3" s="58" t="s">
        <v>107</v>
      </c>
    </row>
    <row r="4" spans="1:5" ht="20.100000000000001" customHeight="1">
      <c r="A4" s="59">
        <v>1</v>
      </c>
      <c r="B4" s="60" t="s">
        <v>108</v>
      </c>
      <c r="C4" s="60" t="s">
        <v>109</v>
      </c>
      <c r="D4" s="60" t="s">
        <v>110</v>
      </c>
      <c r="E4" s="61" t="s">
        <v>111</v>
      </c>
    </row>
    <row r="5" spans="1:5" ht="20.100000000000001" customHeight="1">
      <c r="A5" s="62">
        <v>2</v>
      </c>
      <c r="B5" s="63" t="s">
        <v>112</v>
      </c>
      <c r="C5" s="63" t="s">
        <v>113</v>
      </c>
      <c r="D5" s="63" t="s">
        <v>114</v>
      </c>
      <c r="E5" s="64" t="s">
        <v>115</v>
      </c>
    </row>
    <row r="6" spans="1:5" ht="20.100000000000001" customHeight="1">
      <c r="A6" s="62">
        <v>3</v>
      </c>
      <c r="B6" s="63" t="s">
        <v>116</v>
      </c>
      <c r="C6" s="63" t="s">
        <v>113</v>
      </c>
      <c r="D6" s="63" t="s">
        <v>117</v>
      </c>
      <c r="E6" s="64" t="s">
        <v>115</v>
      </c>
    </row>
    <row r="7" spans="1:5" ht="20.100000000000001" customHeight="1">
      <c r="A7" s="62">
        <v>4</v>
      </c>
      <c r="B7" s="63" t="s">
        <v>118</v>
      </c>
      <c r="C7" s="63" t="s">
        <v>109</v>
      </c>
      <c r="D7" s="63" t="s">
        <v>119</v>
      </c>
      <c r="E7" s="64" t="s">
        <v>115</v>
      </c>
    </row>
    <row r="8" spans="1:5" ht="20.100000000000001" customHeight="1">
      <c r="A8" s="62">
        <v>5</v>
      </c>
      <c r="B8" s="63" t="s">
        <v>120</v>
      </c>
      <c r="C8" s="63" t="s">
        <v>109</v>
      </c>
      <c r="D8" s="63" t="s">
        <v>114</v>
      </c>
      <c r="E8" s="64" t="s">
        <v>121</v>
      </c>
    </row>
    <row r="9" spans="1:5" ht="20.100000000000001" customHeight="1">
      <c r="A9" s="62">
        <v>6</v>
      </c>
      <c r="B9" s="63" t="s">
        <v>122</v>
      </c>
      <c r="C9" s="63" t="s">
        <v>123</v>
      </c>
      <c r="D9" s="63" t="s">
        <v>124</v>
      </c>
      <c r="E9" s="64" t="s">
        <v>115</v>
      </c>
    </row>
    <row r="10" spans="1:5" ht="20.100000000000001" customHeight="1">
      <c r="A10" s="62">
        <v>7</v>
      </c>
      <c r="B10" s="63" t="s">
        <v>125</v>
      </c>
      <c r="C10" s="63" t="s">
        <v>109</v>
      </c>
      <c r="D10" s="63" t="s">
        <v>233</v>
      </c>
      <c r="E10" s="64" t="s">
        <v>126</v>
      </c>
    </row>
    <row r="11" spans="1:5" ht="20.100000000000001" customHeight="1">
      <c r="A11" s="62">
        <v>8</v>
      </c>
      <c r="B11" s="63" t="s">
        <v>127</v>
      </c>
      <c r="C11" s="63" t="s">
        <v>128</v>
      </c>
      <c r="D11" s="63" t="s">
        <v>234</v>
      </c>
      <c r="E11" s="64" t="s">
        <v>115</v>
      </c>
    </row>
    <row r="12" spans="1:5" ht="20.100000000000001" customHeight="1">
      <c r="A12" s="62">
        <v>9</v>
      </c>
      <c r="B12" s="63" t="s">
        <v>129</v>
      </c>
      <c r="C12" s="63" t="s">
        <v>109</v>
      </c>
      <c r="D12" s="63" t="s">
        <v>130</v>
      </c>
      <c r="E12" s="64" t="s">
        <v>115</v>
      </c>
    </row>
    <row r="13" spans="1:5" ht="20.100000000000001" customHeight="1">
      <c r="A13" s="62">
        <v>10</v>
      </c>
      <c r="B13" s="63" t="s">
        <v>131</v>
      </c>
      <c r="C13" s="63" t="s">
        <v>109</v>
      </c>
      <c r="D13" s="63" t="s">
        <v>132</v>
      </c>
      <c r="E13" s="64" t="s">
        <v>115</v>
      </c>
    </row>
    <row r="14" spans="1:5" ht="20.100000000000001" customHeight="1">
      <c r="A14" s="62">
        <v>11</v>
      </c>
      <c r="B14" s="63" t="s">
        <v>133</v>
      </c>
      <c r="C14" s="63" t="s">
        <v>134</v>
      </c>
      <c r="D14" s="63" t="s">
        <v>135</v>
      </c>
      <c r="E14" s="64" t="s">
        <v>136</v>
      </c>
    </row>
    <row r="15" spans="1:5" ht="20.100000000000001" customHeight="1">
      <c r="A15" s="62">
        <v>12</v>
      </c>
      <c r="B15" s="63" t="s">
        <v>137</v>
      </c>
      <c r="C15" s="63" t="s">
        <v>109</v>
      </c>
      <c r="D15" s="63" t="s">
        <v>138</v>
      </c>
      <c r="E15" s="64" t="s">
        <v>115</v>
      </c>
    </row>
    <row r="16" spans="1:5" ht="20.100000000000001" customHeight="1">
      <c r="A16" s="62">
        <v>13</v>
      </c>
      <c r="B16" s="63" t="s">
        <v>139</v>
      </c>
      <c r="C16" s="63" t="s">
        <v>113</v>
      </c>
      <c r="D16" s="63" t="s">
        <v>114</v>
      </c>
      <c r="E16" s="64" t="s">
        <v>115</v>
      </c>
    </row>
    <row r="17" spans="1:5" ht="20.100000000000001" customHeight="1">
      <c r="A17" s="62">
        <v>14</v>
      </c>
      <c r="B17" s="63" t="s">
        <v>140</v>
      </c>
      <c r="C17" s="63" t="s">
        <v>113</v>
      </c>
      <c r="D17" s="63" t="s">
        <v>130</v>
      </c>
      <c r="E17" s="64" t="s">
        <v>141</v>
      </c>
    </row>
    <row r="18" spans="1:5" ht="20.100000000000001" customHeight="1">
      <c r="A18" s="62">
        <v>15</v>
      </c>
      <c r="B18" s="63" t="s">
        <v>142</v>
      </c>
      <c r="C18" s="63" t="s">
        <v>113</v>
      </c>
      <c r="D18" s="63" t="s">
        <v>117</v>
      </c>
      <c r="E18" s="64" t="s">
        <v>143</v>
      </c>
    </row>
    <row r="19" spans="1:5" ht="20.100000000000001" customHeight="1">
      <c r="A19" s="62">
        <v>16</v>
      </c>
      <c r="B19" s="63" t="s">
        <v>144</v>
      </c>
      <c r="C19" s="63" t="s">
        <v>128</v>
      </c>
      <c r="D19" s="63" t="s">
        <v>234</v>
      </c>
      <c r="E19" s="64" t="s">
        <v>145</v>
      </c>
    </row>
    <row r="20" spans="1:5" ht="20.100000000000001" customHeight="1">
      <c r="A20" s="62">
        <v>17</v>
      </c>
      <c r="B20" s="63" t="s">
        <v>146</v>
      </c>
      <c r="C20" s="63" t="s">
        <v>128</v>
      </c>
      <c r="D20" s="63" t="s">
        <v>234</v>
      </c>
      <c r="E20" s="64" t="s">
        <v>141</v>
      </c>
    </row>
    <row r="21" spans="1:5" ht="20.100000000000001" customHeight="1">
      <c r="A21" s="62">
        <v>18</v>
      </c>
      <c r="B21" s="63" t="s">
        <v>147</v>
      </c>
      <c r="C21" s="63" t="s">
        <v>109</v>
      </c>
      <c r="D21" s="63" t="s">
        <v>119</v>
      </c>
      <c r="E21" s="64" t="s">
        <v>143</v>
      </c>
    </row>
    <row r="22" spans="1:5" ht="20.100000000000001" customHeight="1">
      <c r="A22" s="62">
        <v>19</v>
      </c>
      <c r="B22" s="63" t="s">
        <v>148</v>
      </c>
      <c r="C22" s="63" t="s">
        <v>113</v>
      </c>
      <c r="D22" s="63" t="s">
        <v>124</v>
      </c>
      <c r="E22" s="64" t="s">
        <v>121</v>
      </c>
    </row>
    <row r="23" spans="1:5" ht="20.100000000000001" customHeight="1">
      <c r="A23" s="62">
        <v>20</v>
      </c>
      <c r="B23" s="63" t="s">
        <v>149</v>
      </c>
      <c r="C23" s="63" t="s">
        <v>150</v>
      </c>
      <c r="D23" s="63" t="s">
        <v>151</v>
      </c>
      <c r="E23" s="64" t="s">
        <v>143</v>
      </c>
    </row>
    <row r="24" spans="1:5" ht="20.100000000000001" customHeight="1">
      <c r="A24" s="62">
        <v>21</v>
      </c>
      <c r="B24" s="63" t="s">
        <v>152</v>
      </c>
      <c r="C24" s="63" t="s">
        <v>153</v>
      </c>
      <c r="D24" s="63" t="s">
        <v>130</v>
      </c>
      <c r="E24" s="64" t="s">
        <v>154</v>
      </c>
    </row>
    <row r="25" spans="1:5" ht="20.100000000000001" customHeight="1">
      <c r="A25" s="62">
        <v>22</v>
      </c>
      <c r="B25" s="63" t="s">
        <v>155</v>
      </c>
      <c r="C25" s="63" t="s">
        <v>109</v>
      </c>
      <c r="D25" s="63" t="s">
        <v>114</v>
      </c>
      <c r="E25" s="64" t="s">
        <v>121</v>
      </c>
    </row>
    <row r="26" spans="1:5" ht="31.5" customHeight="1">
      <c r="A26" s="62">
        <v>23</v>
      </c>
      <c r="B26" s="63" t="s">
        <v>156</v>
      </c>
      <c r="C26" s="63" t="s">
        <v>109</v>
      </c>
      <c r="D26" s="63" t="s">
        <v>114</v>
      </c>
      <c r="E26" s="64" t="s">
        <v>157</v>
      </c>
    </row>
    <row r="27" spans="1:5" ht="20.100000000000001" customHeight="1">
      <c r="A27" s="62">
        <v>24</v>
      </c>
      <c r="B27" s="63" t="s">
        <v>158</v>
      </c>
      <c r="C27" s="63" t="s">
        <v>159</v>
      </c>
      <c r="D27" s="63" t="s">
        <v>160</v>
      </c>
      <c r="E27" s="64" t="s">
        <v>161</v>
      </c>
    </row>
    <row r="28" spans="1:5" ht="20.100000000000001" customHeight="1">
      <c r="A28" s="62">
        <v>25</v>
      </c>
      <c r="B28" s="63" t="s">
        <v>162</v>
      </c>
      <c r="C28" s="63" t="s">
        <v>159</v>
      </c>
      <c r="D28" s="63" t="s">
        <v>160</v>
      </c>
      <c r="E28" s="64" t="s">
        <v>161</v>
      </c>
    </row>
    <row r="29" spans="1:5" ht="20.100000000000001" customHeight="1">
      <c r="A29" s="62">
        <v>26</v>
      </c>
      <c r="B29" s="63" t="s">
        <v>163</v>
      </c>
      <c r="C29" s="63" t="s">
        <v>159</v>
      </c>
      <c r="D29" s="63">
        <v>50</v>
      </c>
      <c r="E29" s="64" t="s">
        <v>164</v>
      </c>
    </row>
    <row r="30" spans="1:5" ht="20.100000000000001" customHeight="1">
      <c r="A30" s="62">
        <v>27</v>
      </c>
      <c r="B30" s="63" t="s">
        <v>163</v>
      </c>
      <c r="C30" s="63" t="s">
        <v>159</v>
      </c>
      <c r="D30" s="63">
        <v>30</v>
      </c>
      <c r="E30" s="64" t="s">
        <v>165</v>
      </c>
    </row>
    <row r="31" spans="1:5" ht="20.100000000000001" customHeight="1">
      <c r="A31" s="62">
        <v>28</v>
      </c>
      <c r="B31" s="63" t="s">
        <v>166</v>
      </c>
      <c r="C31" s="63" t="s">
        <v>109</v>
      </c>
      <c r="D31" s="63" t="s">
        <v>167</v>
      </c>
      <c r="E31" s="64" t="s">
        <v>121</v>
      </c>
    </row>
    <row r="32" spans="1:5" ht="20.100000000000001" customHeight="1">
      <c r="A32" s="59">
        <v>29</v>
      </c>
      <c r="B32" s="60" t="s">
        <v>168</v>
      </c>
      <c r="C32" s="60" t="s">
        <v>109</v>
      </c>
      <c r="D32" s="60">
        <v>100</v>
      </c>
      <c r="E32" s="61"/>
    </row>
    <row r="33" spans="1:13" ht="20.100000000000001" customHeight="1">
      <c r="A33" s="59">
        <v>30</v>
      </c>
      <c r="B33" s="60" t="s">
        <v>169</v>
      </c>
      <c r="C33" s="60" t="s">
        <v>109</v>
      </c>
      <c r="D33" s="60">
        <v>100</v>
      </c>
      <c r="E33" s="61"/>
    </row>
    <row r="34" spans="1:13" s="65" customFormat="1" ht="20.100000000000001" customHeight="1" thickBot="1">
      <c r="A34" s="66">
        <v>31</v>
      </c>
      <c r="B34" s="67" t="s">
        <v>170</v>
      </c>
      <c r="C34" s="67" t="s">
        <v>153</v>
      </c>
      <c r="D34" s="67" t="s">
        <v>171</v>
      </c>
      <c r="E34" s="68" t="s">
        <v>143</v>
      </c>
    </row>
    <row r="35" spans="1:13" s="4" customFormat="1" ht="17.25" customHeight="1">
      <c r="A35" s="172" t="s">
        <v>235</v>
      </c>
      <c r="B35" s="172"/>
      <c r="C35" s="172"/>
      <c r="D35" s="172"/>
      <c r="E35" s="172"/>
      <c r="F35" s="172"/>
      <c r="G35" s="172"/>
      <c r="H35" s="172"/>
      <c r="I35" s="172"/>
      <c r="J35" s="172"/>
      <c r="K35" s="172"/>
      <c r="L35" s="172"/>
      <c r="M35" s="172"/>
    </row>
    <row r="36" spans="1:13" s="4" customFormat="1" ht="18" customHeight="1">
      <c r="A36" s="173" t="s">
        <v>173</v>
      </c>
      <c r="B36" s="173"/>
      <c r="C36" s="173"/>
      <c r="D36" s="173"/>
      <c r="E36" s="173"/>
      <c r="F36" s="173"/>
      <c r="G36" s="173"/>
      <c r="H36" s="173"/>
      <c r="I36" s="173"/>
      <c r="J36" s="173"/>
      <c r="K36" s="173"/>
      <c r="L36" s="173"/>
      <c r="M36" s="173"/>
    </row>
  </sheetData>
  <mergeCells count="4">
    <mergeCell ref="A2:E2"/>
    <mergeCell ref="A1:E1"/>
    <mergeCell ref="A35:M35"/>
    <mergeCell ref="A36:M36"/>
  </mergeCells>
  <phoneticPr fontId="1" type="noConversion"/>
  <pageMargins left="0.51181102362204722" right="0.51181102362204722" top="0.55118110236220474" bottom="0.55118110236220474"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dimension ref="A1:L34"/>
  <sheetViews>
    <sheetView workbookViewId="0">
      <selection activeCell="I29" sqref="I29"/>
    </sheetView>
  </sheetViews>
  <sheetFormatPr defaultRowHeight="13.5"/>
  <cols>
    <col min="1" max="1" width="4.5" customWidth="1"/>
    <col min="2" max="2" width="14.375" customWidth="1"/>
    <col min="3" max="3" width="27.625" customWidth="1"/>
    <col min="4" max="4" width="30.125" customWidth="1"/>
    <col min="5" max="5" width="5" customWidth="1"/>
    <col min="6" max="6" width="6" customWidth="1"/>
    <col min="7" max="7" width="12.125" customWidth="1"/>
    <col min="8" max="8" width="12" customWidth="1"/>
    <col min="9" max="9" width="10" customWidth="1"/>
    <col min="10" max="10" width="9.375" customWidth="1"/>
    <col min="11" max="11" width="7" customWidth="1"/>
    <col min="12" max="12" width="7.625" customWidth="1"/>
  </cols>
  <sheetData>
    <row r="1" spans="1:12" ht="17.25" customHeight="1">
      <c r="A1" s="158" t="s">
        <v>232</v>
      </c>
      <c r="B1" s="158"/>
      <c r="C1" s="158"/>
      <c r="D1" s="158"/>
      <c r="E1" s="158"/>
      <c r="F1" s="158"/>
      <c r="G1" s="158"/>
      <c r="H1" s="158"/>
      <c r="I1" s="158"/>
      <c r="J1" s="158"/>
      <c r="K1" s="158"/>
      <c r="L1" s="158"/>
    </row>
    <row r="2" spans="1:12" ht="19.5" customHeight="1">
      <c r="A2" s="174" t="s">
        <v>245</v>
      </c>
      <c r="B2" s="174"/>
      <c r="C2" s="174"/>
      <c r="D2" s="174"/>
      <c r="E2" s="174"/>
      <c r="F2" s="174"/>
      <c r="G2" s="174"/>
      <c r="H2" s="174"/>
      <c r="I2" s="174"/>
      <c r="J2" s="174"/>
      <c r="K2" s="174"/>
      <c r="L2" s="174"/>
    </row>
    <row r="3" spans="1:12" ht="20.100000000000001" customHeight="1" thickBot="1">
      <c r="A3" s="175" t="s">
        <v>236</v>
      </c>
      <c r="B3" s="175"/>
      <c r="C3" s="175"/>
      <c r="D3" s="175"/>
      <c r="E3" s="175"/>
      <c r="F3" s="175"/>
      <c r="G3" s="175"/>
      <c r="H3" s="175"/>
      <c r="I3" s="175"/>
      <c r="J3" s="175"/>
      <c r="K3" s="175"/>
      <c r="L3" s="21"/>
    </row>
    <row r="4" spans="1:12" s="3" customFormat="1" ht="27" customHeight="1">
      <c r="A4" s="39" t="s">
        <v>103</v>
      </c>
      <c r="B4" s="40" t="s">
        <v>175</v>
      </c>
      <c r="C4" s="41" t="s">
        <v>176</v>
      </c>
      <c r="D4" s="42" t="s">
        <v>177</v>
      </c>
      <c r="E4" s="40" t="s">
        <v>105</v>
      </c>
      <c r="F4" s="40" t="s">
        <v>178</v>
      </c>
      <c r="G4" s="43" t="s">
        <v>179</v>
      </c>
      <c r="H4" s="43" t="s">
        <v>180</v>
      </c>
      <c r="I4" s="40" t="s">
        <v>181</v>
      </c>
      <c r="J4" s="40" t="s">
        <v>182</v>
      </c>
      <c r="K4" s="40" t="s">
        <v>183</v>
      </c>
      <c r="L4" s="44" t="s">
        <v>184</v>
      </c>
    </row>
    <row r="5" spans="1:12" ht="15" customHeight="1">
      <c r="A5" s="22">
        <v>1</v>
      </c>
      <c r="B5" s="23" t="s">
        <v>185</v>
      </c>
      <c r="C5" s="24" t="s">
        <v>186</v>
      </c>
      <c r="D5" s="25" t="s">
        <v>187</v>
      </c>
      <c r="E5" s="26" t="s">
        <v>188</v>
      </c>
      <c r="F5" s="27">
        <v>1</v>
      </c>
      <c r="G5" s="28">
        <v>1724</v>
      </c>
      <c r="H5" s="28">
        <v>1724</v>
      </c>
      <c r="I5" s="29" t="s">
        <v>189</v>
      </c>
      <c r="J5" s="27" t="s">
        <v>190</v>
      </c>
      <c r="K5" s="27"/>
      <c r="L5" s="30"/>
    </row>
    <row r="6" spans="1:12" ht="15" customHeight="1">
      <c r="A6" s="22">
        <v>2</v>
      </c>
      <c r="B6" s="23" t="s">
        <v>185</v>
      </c>
      <c r="C6" s="31" t="s">
        <v>191</v>
      </c>
      <c r="D6" s="25" t="s">
        <v>192</v>
      </c>
      <c r="E6" s="26" t="s">
        <v>188</v>
      </c>
      <c r="F6" s="27">
        <v>1</v>
      </c>
      <c r="G6" s="32">
        <v>1820</v>
      </c>
      <c r="H6" s="28">
        <v>1820</v>
      </c>
      <c r="I6" s="29" t="s">
        <v>189</v>
      </c>
      <c r="J6" s="27" t="s">
        <v>193</v>
      </c>
      <c r="K6" s="27"/>
      <c r="L6" s="30"/>
    </row>
    <row r="7" spans="1:12" ht="15" customHeight="1">
      <c r="A7" s="22">
        <v>3</v>
      </c>
      <c r="B7" s="23" t="s">
        <v>185</v>
      </c>
      <c r="C7" s="24" t="s">
        <v>194</v>
      </c>
      <c r="D7" s="25" t="s">
        <v>195</v>
      </c>
      <c r="E7" s="26" t="s">
        <v>188</v>
      </c>
      <c r="F7" s="27">
        <v>1</v>
      </c>
      <c r="G7" s="32">
        <v>2490</v>
      </c>
      <c r="H7" s="28">
        <v>2490</v>
      </c>
      <c r="I7" s="29" t="s">
        <v>189</v>
      </c>
      <c r="J7" s="27" t="s">
        <v>193</v>
      </c>
      <c r="K7" s="27"/>
      <c r="L7" s="30"/>
    </row>
    <row r="8" spans="1:12" ht="15" customHeight="1">
      <c r="A8" s="22">
        <v>4</v>
      </c>
      <c r="B8" s="23" t="s">
        <v>185</v>
      </c>
      <c r="C8" s="24" t="s">
        <v>194</v>
      </c>
      <c r="D8" s="25" t="s">
        <v>195</v>
      </c>
      <c r="E8" s="26" t="s">
        <v>188</v>
      </c>
      <c r="F8" s="27">
        <v>1</v>
      </c>
      <c r="G8" s="32">
        <v>2490</v>
      </c>
      <c r="H8" s="28">
        <v>2490</v>
      </c>
      <c r="I8" s="29" t="s">
        <v>189</v>
      </c>
      <c r="J8" s="27" t="s">
        <v>190</v>
      </c>
      <c r="K8" s="27"/>
      <c r="L8" s="30"/>
    </row>
    <row r="9" spans="1:12" ht="15" customHeight="1">
      <c r="A9" s="22">
        <v>5</v>
      </c>
      <c r="B9" s="23" t="s">
        <v>185</v>
      </c>
      <c r="C9" s="33" t="s">
        <v>196</v>
      </c>
      <c r="D9" s="25" t="s">
        <v>197</v>
      </c>
      <c r="E9" s="26" t="s">
        <v>188</v>
      </c>
      <c r="F9" s="27">
        <v>1</v>
      </c>
      <c r="G9" s="32">
        <v>1889</v>
      </c>
      <c r="H9" s="28">
        <v>1889</v>
      </c>
      <c r="I9" s="29" t="s">
        <v>189</v>
      </c>
      <c r="J9" s="27" t="s">
        <v>193</v>
      </c>
      <c r="K9" s="27"/>
      <c r="L9" s="30"/>
    </row>
    <row r="10" spans="1:12" ht="15" customHeight="1">
      <c r="A10" s="22">
        <v>6</v>
      </c>
      <c r="B10" s="34" t="s">
        <v>198</v>
      </c>
      <c r="C10" s="24" t="s">
        <v>199</v>
      </c>
      <c r="D10" s="24" t="s">
        <v>200</v>
      </c>
      <c r="E10" s="26" t="s">
        <v>188</v>
      </c>
      <c r="F10" s="27">
        <v>1</v>
      </c>
      <c r="G10" s="32">
        <v>3858</v>
      </c>
      <c r="H10" s="28">
        <v>3858</v>
      </c>
      <c r="I10" s="29" t="s">
        <v>201</v>
      </c>
      <c r="J10" s="27" t="s">
        <v>193</v>
      </c>
      <c r="K10" s="27"/>
      <c r="L10" s="30"/>
    </row>
    <row r="11" spans="1:12" ht="15" customHeight="1">
      <c r="A11" s="22">
        <v>7</v>
      </c>
      <c r="B11" s="34" t="s">
        <v>198</v>
      </c>
      <c r="C11" s="24" t="s">
        <v>199</v>
      </c>
      <c r="D11" s="24" t="s">
        <v>200</v>
      </c>
      <c r="E11" s="26" t="s">
        <v>188</v>
      </c>
      <c r="F11" s="27">
        <v>1</v>
      </c>
      <c r="G11" s="32">
        <v>3858</v>
      </c>
      <c r="H11" s="28">
        <v>3858</v>
      </c>
      <c r="I11" s="29" t="s">
        <v>202</v>
      </c>
      <c r="J11" s="34" t="s">
        <v>203</v>
      </c>
      <c r="K11" s="27"/>
      <c r="L11" s="30"/>
    </row>
    <row r="12" spans="1:12" ht="15" customHeight="1">
      <c r="A12" s="22">
        <v>8</v>
      </c>
      <c r="B12" s="34" t="s">
        <v>198</v>
      </c>
      <c r="C12" s="24" t="s">
        <v>204</v>
      </c>
      <c r="D12" s="24"/>
      <c r="E12" s="26" t="s">
        <v>188</v>
      </c>
      <c r="F12" s="27">
        <v>1</v>
      </c>
      <c r="G12" s="32">
        <v>2699</v>
      </c>
      <c r="H12" s="28">
        <v>2699</v>
      </c>
      <c r="I12" s="29" t="s">
        <v>201</v>
      </c>
      <c r="J12" s="27" t="s">
        <v>193</v>
      </c>
      <c r="K12" s="27"/>
      <c r="L12" s="30"/>
    </row>
    <row r="13" spans="1:12" ht="15" customHeight="1">
      <c r="A13" s="22">
        <v>9</v>
      </c>
      <c r="B13" s="34" t="s">
        <v>198</v>
      </c>
      <c r="C13" s="35" t="s">
        <v>205</v>
      </c>
      <c r="D13" s="35" t="s">
        <v>206</v>
      </c>
      <c r="E13" s="26" t="s">
        <v>188</v>
      </c>
      <c r="F13" s="27">
        <v>1</v>
      </c>
      <c r="G13" s="32">
        <v>3787</v>
      </c>
      <c r="H13" s="28">
        <v>3787</v>
      </c>
      <c r="I13" s="29" t="s">
        <v>201</v>
      </c>
      <c r="J13" s="34" t="s">
        <v>207</v>
      </c>
      <c r="K13" s="27"/>
      <c r="L13" s="30"/>
    </row>
    <row r="14" spans="1:12" ht="15" customHeight="1">
      <c r="A14" s="22">
        <v>10</v>
      </c>
      <c r="B14" s="34" t="s">
        <v>198</v>
      </c>
      <c r="C14" s="35" t="s">
        <v>205</v>
      </c>
      <c r="D14" s="35" t="s">
        <v>206</v>
      </c>
      <c r="E14" s="26" t="s">
        <v>188</v>
      </c>
      <c r="F14" s="27">
        <v>1</v>
      </c>
      <c r="G14" s="32">
        <v>3787</v>
      </c>
      <c r="H14" s="28">
        <v>3787</v>
      </c>
      <c r="I14" s="29" t="s">
        <v>208</v>
      </c>
      <c r="J14" s="34" t="s">
        <v>209</v>
      </c>
      <c r="K14" s="27"/>
      <c r="L14" s="30"/>
    </row>
    <row r="15" spans="1:12" ht="15" customHeight="1">
      <c r="A15" s="22">
        <v>11</v>
      </c>
      <c r="B15" s="34" t="s">
        <v>198</v>
      </c>
      <c r="C15" s="24" t="s">
        <v>210</v>
      </c>
      <c r="D15" s="24"/>
      <c r="E15" s="26" t="s">
        <v>188</v>
      </c>
      <c r="F15" s="27">
        <v>1</v>
      </c>
      <c r="G15" s="32">
        <v>1599</v>
      </c>
      <c r="H15" s="32">
        <v>1599</v>
      </c>
      <c r="I15" s="29" t="s">
        <v>208</v>
      </c>
      <c r="J15" s="34" t="s">
        <v>209</v>
      </c>
      <c r="K15" s="27"/>
      <c r="L15" s="30"/>
    </row>
    <row r="16" spans="1:12" ht="15" customHeight="1">
      <c r="A16" s="22">
        <v>12</v>
      </c>
      <c r="B16" s="34" t="s">
        <v>198</v>
      </c>
      <c r="C16" s="35" t="s">
        <v>205</v>
      </c>
      <c r="D16" s="35" t="s">
        <v>206</v>
      </c>
      <c r="E16" s="26" t="s">
        <v>188</v>
      </c>
      <c r="F16" s="27">
        <v>1</v>
      </c>
      <c r="G16" s="32">
        <v>3998</v>
      </c>
      <c r="H16" s="28">
        <v>3998</v>
      </c>
      <c r="I16" s="27" t="s">
        <v>189</v>
      </c>
      <c r="J16" s="34" t="s">
        <v>193</v>
      </c>
      <c r="K16" s="27"/>
      <c r="L16" s="30"/>
    </row>
    <row r="17" spans="1:12" ht="15" customHeight="1">
      <c r="A17" s="22">
        <v>13</v>
      </c>
      <c r="B17" s="34" t="s">
        <v>198</v>
      </c>
      <c r="C17" s="35" t="s">
        <v>211</v>
      </c>
      <c r="D17" s="35" t="s">
        <v>212</v>
      </c>
      <c r="E17" s="26" t="s">
        <v>188</v>
      </c>
      <c r="F17" s="27">
        <v>1</v>
      </c>
      <c r="G17" s="32">
        <v>3599</v>
      </c>
      <c r="H17" s="28">
        <v>3599</v>
      </c>
      <c r="I17" s="27" t="s">
        <v>189</v>
      </c>
      <c r="J17" s="34" t="s">
        <v>213</v>
      </c>
      <c r="K17" s="27"/>
      <c r="L17" s="30"/>
    </row>
    <row r="18" spans="1:12" ht="15" customHeight="1">
      <c r="A18" s="22">
        <v>14</v>
      </c>
      <c r="B18" s="36" t="s">
        <v>214</v>
      </c>
      <c r="C18" s="35" t="s">
        <v>215</v>
      </c>
      <c r="D18" s="35" t="s">
        <v>206</v>
      </c>
      <c r="E18" s="37" t="s">
        <v>188</v>
      </c>
      <c r="F18" s="27">
        <v>1</v>
      </c>
      <c r="G18" s="32">
        <v>3868</v>
      </c>
      <c r="H18" s="32">
        <v>3868</v>
      </c>
      <c r="I18" s="27" t="s">
        <v>201</v>
      </c>
      <c r="J18" s="27" t="s">
        <v>216</v>
      </c>
      <c r="K18" s="27"/>
      <c r="L18" s="30"/>
    </row>
    <row r="19" spans="1:12" ht="15" customHeight="1">
      <c r="A19" s="22">
        <v>15</v>
      </c>
      <c r="B19" s="36" t="s">
        <v>217</v>
      </c>
      <c r="C19" s="35" t="s">
        <v>215</v>
      </c>
      <c r="D19" s="35" t="s">
        <v>206</v>
      </c>
      <c r="E19" s="37" t="s">
        <v>188</v>
      </c>
      <c r="F19" s="27">
        <v>1</v>
      </c>
      <c r="G19" s="32">
        <v>3868</v>
      </c>
      <c r="H19" s="32">
        <v>3868</v>
      </c>
      <c r="I19" s="27" t="s">
        <v>202</v>
      </c>
      <c r="J19" s="27" t="s">
        <v>203</v>
      </c>
      <c r="K19" s="27"/>
      <c r="L19" s="30"/>
    </row>
    <row r="20" spans="1:12" ht="15" customHeight="1">
      <c r="A20" s="22">
        <v>16</v>
      </c>
      <c r="B20" s="36" t="s">
        <v>217</v>
      </c>
      <c r="C20" s="38" t="s">
        <v>218</v>
      </c>
      <c r="D20" s="37"/>
      <c r="E20" s="37" t="s">
        <v>188</v>
      </c>
      <c r="F20" s="27">
        <v>1</v>
      </c>
      <c r="G20" s="32">
        <v>1165</v>
      </c>
      <c r="H20" s="32">
        <v>1165</v>
      </c>
      <c r="I20" s="27" t="s">
        <v>202</v>
      </c>
      <c r="J20" s="27" t="s">
        <v>203</v>
      </c>
      <c r="K20" s="27"/>
      <c r="L20" s="30"/>
    </row>
    <row r="21" spans="1:12" ht="15" customHeight="1">
      <c r="A21" s="22">
        <v>17</v>
      </c>
      <c r="B21" s="36" t="s">
        <v>219</v>
      </c>
      <c r="C21" s="38" t="s">
        <v>220</v>
      </c>
      <c r="D21" s="25"/>
      <c r="E21" s="37" t="s">
        <v>109</v>
      </c>
      <c r="F21" s="27">
        <v>1</v>
      </c>
      <c r="G21" s="32">
        <v>1650</v>
      </c>
      <c r="H21" s="32">
        <v>1650</v>
      </c>
      <c r="I21" s="27" t="s">
        <v>202</v>
      </c>
      <c r="J21" s="27" t="s">
        <v>203</v>
      </c>
      <c r="K21" s="27"/>
      <c r="L21" s="30"/>
    </row>
    <row r="22" spans="1:12" ht="15" customHeight="1">
      <c r="A22" s="22">
        <v>18</v>
      </c>
      <c r="B22" s="36" t="s">
        <v>219</v>
      </c>
      <c r="C22" s="38" t="s">
        <v>221</v>
      </c>
      <c r="D22" s="25"/>
      <c r="E22" s="37" t="s">
        <v>109</v>
      </c>
      <c r="F22" s="27">
        <v>1</v>
      </c>
      <c r="G22" s="32">
        <v>1850</v>
      </c>
      <c r="H22" s="32">
        <v>1850</v>
      </c>
      <c r="I22" s="27" t="s">
        <v>202</v>
      </c>
      <c r="J22" s="27" t="s">
        <v>203</v>
      </c>
      <c r="K22" s="27"/>
      <c r="L22" s="30"/>
    </row>
    <row r="23" spans="1:12" ht="15" customHeight="1">
      <c r="A23" s="22">
        <v>19</v>
      </c>
      <c r="B23" s="36" t="s">
        <v>219</v>
      </c>
      <c r="C23" s="38" t="s">
        <v>222</v>
      </c>
      <c r="D23" s="25"/>
      <c r="E23" s="37" t="s">
        <v>109</v>
      </c>
      <c r="F23" s="27">
        <v>1</v>
      </c>
      <c r="G23" s="32">
        <v>1750</v>
      </c>
      <c r="H23" s="32">
        <v>1750</v>
      </c>
      <c r="I23" s="27" t="s">
        <v>202</v>
      </c>
      <c r="J23" s="27" t="s">
        <v>203</v>
      </c>
      <c r="K23" s="27"/>
      <c r="L23" s="30"/>
    </row>
    <row r="24" spans="1:12" ht="15" customHeight="1">
      <c r="A24" s="22">
        <v>20</v>
      </c>
      <c r="B24" s="36" t="s">
        <v>219</v>
      </c>
      <c r="C24" s="38" t="s">
        <v>223</v>
      </c>
      <c r="D24" s="25"/>
      <c r="E24" s="37" t="s">
        <v>109</v>
      </c>
      <c r="F24" s="27">
        <v>1</v>
      </c>
      <c r="G24" s="32">
        <v>1450</v>
      </c>
      <c r="H24" s="32">
        <v>1450</v>
      </c>
      <c r="I24" s="27" t="s">
        <v>202</v>
      </c>
      <c r="J24" s="27" t="s">
        <v>203</v>
      </c>
      <c r="K24" s="27"/>
      <c r="L24" s="30"/>
    </row>
    <row r="25" spans="1:12" ht="15" customHeight="1">
      <c r="A25" s="22">
        <v>21</v>
      </c>
      <c r="B25" s="36" t="s">
        <v>219</v>
      </c>
      <c r="C25" s="38" t="s">
        <v>224</v>
      </c>
      <c r="D25" s="25" t="s">
        <v>225</v>
      </c>
      <c r="E25" s="37" t="s">
        <v>109</v>
      </c>
      <c r="F25" s="27">
        <v>1</v>
      </c>
      <c r="G25" s="32">
        <v>1250</v>
      </c>
      <c r="H25" s="32">
        <v>1250</v>
      </c>
      <c r="I25" s="27" t="s">
        <v>202</v>
      </c>
      <c r="J25" s="27" t="s">
        <v>203</v>
      </c>
      <c r="K25" s="27"/>
      <c r="L25" s="30"/>
    </row>
    <row r="26" spans="1:12" ht="15" customHeight="1">
      <c r="A26" s="22">
        <v>22</v>
      </c>
      <c r="B26" s="36" t="s">
        <v>226</v>
      </c>
      <c r="C26" s="38" t="s">
        <v>227</v>
      </c>
      <c r="D26" s="25"/>
      <c r="E26" s="37"/>
      <c r="F26" s="27">
        <v>1</v>
      </c>
      <c r="G26" s="32">
        <v>193988.29</v>
      </c>
      <c r="H26" s="32">
        <v>193988.29</v>
      </c>
      <c r="I26" s="27" t="s">
        <v>189</v>
      </c>
      <c r="J26" s="27"/>
      <c r="K26" s="27"/>
      <c r="L26" s="30"/>
    </row>
    <row r="27" spans="1:12" ht="15" customHeight="1">
      <c r="A27" s="22">
        <v>23</v>
      </c>
      <c r="B27" s="36" t="s">
        <v>226</v>
      </c>
      <c r="C27" s="38" t="s">
        <v>228</v>
      </c>
      <c r="D27" s="25" t="s">
        <v>229</v>
      </c>
      <c r="E27" s="37" t="s">
        <v>188</v>
      </c>
      <c r="F27" s="27">
        <v>1</v>
      </c>
      <c r="G27" s="32">
        <v>1999</v>
      </c>
      <c r="H27" s="32">
        <v>1999</v>
      </c>
      <c r="I27" s="27" t="s">
        <v>201</v>
      </c>
      <c r="J27" s="27" t="s">
        <v>193</v>
      </c>
      <c r="K27" s="27"/>
      <c r="L27" s="30"/>
    </row>
    <row r="28" spans="1:12" ht="15" customHeight="1">
      <c r="A28" s="22">
        <v>24</v>
      </c>
      <c r="B28" s="36" t="s">
        <v>226</v>
      </c>
      <c r="C28" s="38" t="s">
        <v>228</v>
      </c>
      <c r="D28" s="25" t="s">
        <v>229</v>
      </c>
      <c r="E28" s="37" t="s">
        <v>188</v>
      </c>
      <c r="F28" s="27">
        <v>1</v>
      </c>
      <c r="G28" s="32">
        <v>1999</v>
      </c>
      <c r="H28" s="32">
        <v>1999</v>
      </c>
      <c r="I28" s="27" t="s">
        <v>202</v>
      </c>
      <c r="J28" s="27" t="s">
        <v>203</v>
      </c>
      <c r="K28" s="27"/>
      <c r="L28" s="30"/>
    </row>
    <row r="29" spans="1:12" ht="15" customHeight="1">
      <c r="A29" s="22">
        <v>25</v>
      </c>
      <c r="B29" s="36" t="s">
        <v>226</v>
      </c>
      <c r="C29" s="38" t="s">
        <v>228</v>
      </c>
      <c r="D29" s="25" t="s">
        <v>229</v>
      </c>
      <c r="E29" s="37" t="s">
        <v>188</v>
      </c>
      <c r="F29" s="27">
        <v>1</v>
      </c>
      <c r="G29" s="32">
        <v>1999</v>
      </c>
      <c r="H29" s="32">
        <v>1999</v>
      </c>
      <c r="I29" s="27" t="s">
        <v>208</v>
      </c>
      <c r="J29" s="34" t="s">
        <v>209</v>
      </c>
      <c r="K29" s="27"/>
      <c r="L29" s="30"/>
    </row>
    <row r="30" spans="1:12" ht="15" customHeight="1">
      <c r="A30" s="22">
        <v>26</v>
      </c>
      <c r="B30" s="36" t="s">
        <v>226</v>
      </c>
      <c r="C30" s="38" t="s">
        <v>228</v>
      </c>
      <c r="D30" s="25" t="s">
        <v>229</v>
      </c>
      <c r="E30" s="37" t="s">
        <v>188</v>
      </c>
      <c r="F30" s="27">
        <v>1</v>
      </c>
      <c r="G30" s="32">
        <v>1999</v>
      </c>
      <c r="H30" s="32">
        <v>1999</v>
      </c>
      <c r="I30" s="27" t="s">
        <v>189</v>
      </c>
      <c r="J30" s="27" t="s">
        <v>193</v>
      </c>
      <c r="K30" s="27"/>
      <c r="L30" s="30"/>
    </row>
    <row r="31" spans="1:12" ht="15" customHeight="1">
      <c r="A31" s="22">
        <v>27</v>
      </c>
      <c r="B31" s="36" t="s">
        <v>226</v>
      </c>
      <c r="C31" s="38" t="s">
        <v>228</v>
      </c>
      <c r="D31" s="25" t="s">
        <v>230</v>
      </c>
      <c r="E31" s="37" t="s">
        <v>188</v>
      </c>
      <c r="F31" s="27">
        <v>1</v>
      </c>
      <c r="G31" s="32">
        <v>2399</v>
      </c>
      <c r="H31" s="32">
        <v>2399</v>
      </c>
      <c r="I31" s="27" t="s">
        <v>201</v>
      </c>
      <c r="J31" s="27" t="s">
        <v>193</v>
      </c>
      <c r="K31" s="27"/>
      <c r="L31" s="30"/>
    </row>
    <row r="32" spans="1:12" ht="15" customHeight="1">
      <c r="A32" s="22">
        <v>28</v>
      </c>
      <c r="B32" s="36" t="s">
        <v>226</v>
      </c>
      <c r="C32" s="38" t="s">
        <v>228</v>
      </c>
      <c r="D32" s="25" t="s">
        <v>230</v>
      </c>
      <c r="E32" s="37" t="s">
        <v>188</v>
      </c>
      <c r="F32" s="27">
        <v>1</v>
      </c>
      <c r="G32" s="32">
        <v>2399</v>
      </c>
      <c r="H32" s="32">
        <v>2399</v>
      </c>
      <c r="I32" s="27" t="s">
        <v>189</v>
      </c>
      <c r="J32" s="27" t="s">
        <v>190</v>
      </c>
      <c r="K32" s="27"/>
      <c r="L32" s="30"/>
    </row>
    <row r="33" spans="1:12" ht="15" customHeight="1">
      <c r="A33" s="22">
        <v>29</v>
      </c>
      <c r="B33" s="36"/>
      <c r="C33" s="38"/>
      <c r="D33" s="37"/>
      <c r="E33" s="37"/>
      <c r="F33" s="27"/>
      <c r="G33" s="32"/>
      <c r="H33" s="32"/>
      <c r="I33" s="27"/>
      <c r="J33" s="27"/>
      <c r="K33" s="27"/>
      <c r="L33" s="30"/>
    </row>
    <row r="34" spans="1:12" ht="15" customHeight="1" thickBot="1">
      <c r="A34" s="176" t="s">
        <v>231</v>
      </c>
      <c r="B34" s="177"/>
      <c r="C34" s="178"/>
      <c r="D34" s="16"/>
      <c r="E34" s="17"/>
      <c r="F34" s="18"/>
      <c r="G34" s="19">
        <v>261231.29</v>
      </c>
      <c r="H34" s="19">
        <v>261231.29</v>
      </c>
      <c r="I34" s="18"/>
      <c r="J34" s="18"/>
      <c r="K34" s="18"/>
      <c r="L34" s="20"/>
    </row>
  </sheetData>
  <mergeCells count="4">
    <mergeCell ref="A2:L2"/>
    <mergeCell ref="A3:K3"/>
    <mergeCell ref="A34:C34"/>
    <mergeCell ref="A1:L1"/>
  </mergeCells>
  <phoneticPr fontId="1" type="noConversion"/>
  <pageMargins left="0.11811023622047245" right="0.11811023622047245" top="0.35433070866141736" bottom="0.35433070866141736" header="0.31496062992125984" footer="0.31496062992125984"/>
  <pageSetup paperSize="9" orientation="landscape" horizontalDpi="200" verticalDpi="200" r:id="rId1"/>
</worksheet>
</file>

<file path=xl/worksheets/sheet7.xml><?xml version="1.0" encoding="utf-8"?>
<worksheet xmlns="http://schemas.openxmlformats.org/spreadsheetml/2006/main" xmlns:r="http://schemas.openxmlformats.org/officeDocument/2006/relationships">
  <dimension ref="A1:G62"/>
  <sheetViews>
    <sheetView workbookViewId="0">
      <selection activeCell="J8" sqref="J8"/>
    </sheetView>
  </sheetViews>
  <sheetFormatPr defaultColWidth="8.875" defaultRowHeight="13.5"/>
  <cols>
    <col min="1" max="1" width="6.125" customWidth="1"/>
    <col min="2" max="2" width="11.875" customWidth="1"/>
    <col min="3" max="3" width="24.125" customWidth="1"/>
    <col min="4" max="4" width="15.625" customWidth="1"/>
    <col min="5" max="5" width="20" customWidth="1"/>
    <col min="6" max="6" width="52.625" customWidth="1"/>
    <col min="7" max="7" width="22.25" customWidth="1"/>
  </cols>
  <sheetData>
    <row r="1" spans="1:7" ht="15.75" customHeight="1">
      <c r="A1" s="158" t="s">
        <v>445</v>
      </c>
      <c r="B1" s="158"/>
      <c r="C1" s="158"/>
      <c r="D1" s="158"/>
      <c r="E1" s="158"/>
      <c r="F1" s="158"/>
      <c r="G1" s="158"/>
    </row>
    <row r="2" spans="1:7" ht="20.25">
      <c r="A2" s="182" t="s">
        <v>446</v>
      </c>
      <c r="B2" s="182"/>
      <c r="C2" s="182"/>
      <c r="D2" s="182"/>
      <c r="E2" s="182"/>
      <c r="F2" s="182"/>
      <c r="G2" s="182"/>
    </row>
    <row r="3" spans="1:7">
      <c r="A3" s="91"/>
      <c r="B3" s="92"/>
      <c r="C3" s="92"/>
      <c r="D3" s="92"/>
      <c r="E3" s="92"/>
      <c r="F3" s="92"/>
      <c r="G3" s="92"/>
    </row>
    <row r="4" spans="1:7" ht="35.25" customHeight="1">
      <c r="A4" s="93" t="s">
        <v>103</v>
      </c>
      <c r="B4" s="183" t="s">
        <v>346</v>
      </c>
      <c r="C4" s="183"/>
      <c r="D4" s="93" t="s">
        <v>347</v>
      </c>
      <c r="E4" s="183" t="s">
        <v>348</v>
      </c>
      <c r="F4" s="183"/>
      <c r="G4" s="93" t="s">
        <v>349</v>
      </c>
    </row>
    <row r="5" spans="1:7" ht="24.75" customHeight="1">
      <c r="A5" s="94" t="s">
        <v>350</v>
      </c>
      <c r="B5" s="184" t="s">
        <v>351</v>
      </c>
      <c r="C5" s="185"/>
      <c r="D5" s="95">
        <v>3845651.46</v>
      </c>
      <c r="E5" s="186" t="s">
        <v>352</v>
      </c>
      <c r="F5" s="181"/>
      <c r="G5" s="96"/>
    </row>
    <row r="6" spans="1:7" ht="24.75" customHeight="1">
      <c r="A6" s="94" t="s">
        <v>353</v>
      </c>
      <c r="B6" s="179" t="s">
        <v>354</v>
      </c>
      <c r="C6" s="179"/>
      <c r="D6" s="95">
        <f>SUM(D5*10%)</f>
        <v>384565.14600000001</v>
      </c>
      <c r="E6" s="180" t="s">
        <v>355</v>
      </c>
      <c r="F6" s="181"/>
      <c r="G6" s="97">
        <f>D5-D6</f>
        <v>3461086.3139999998</v>
      </c>
    </row>
    <row r="7" spans="1:7" ht="24.75" customHeight="1">
      <c r="A7" s="98" t="s">
        <v>356</v>
      </c>
      <c r="B7" s="187" t="s">
        <v>357</v>
      </c>
      <c r="C7" s="185"/>
      <c r="D7" s="99">
        <v>100000</v>
      </c>
      <c r="E7" s="180"/>
      <c r="F7" s="181"/>
      <c r="G7" s="97">
        <f>G6-D7</f>
        <v>3361086.3139999998</v>
      </c>
    </row>
    <row r="8" spans="1:7" ht="24.75" customHeight="1">
      <c r="A8" s="188" t="s">
        <v>358</v>
      </c>
      <c r="B8" s="190" t="s">
        <v>346</v>
      </c>
      <c r="C8" s="190"/>
      <c r="D8" s="100" t="s">
        <v>359</v>
      </c>
      <c r="E8" s="101" t="s">
        <v>360</v>
      </c>
      <c r="F8" s="101" t="s">
        <v>361</v>
      </c>
      <c r="G8" s="102" t="s">
        <v>349</v>
      </c>
    </row>
    <row r="9" spans="1:7" ht="24.75" customHeight="1">
      <c r="A9" s="188"/>
      <c r="B9" s="191" t="s">
        <v>362</v>
      </c>
      <c r="C9" s="192"/>
      <c r="D9" s="195">
        <v>1232538.8799999999</v>
      </c>
      <c r="E9" s="197">
        <f>D9*0.53</f>
        <v>653245.60639999993</v>
      </c>
      <c r="F9" s="199" t="s">
        <v>363</v>
      </c>
      <c r="G9" s="208">
        <f>G7-E9</f>
        <v>2707840.7075999998</v>
      </c>
    </row>
    <row r="10" spans="1:7" ht="24.75" customHeight="1">
      <c r="A10" s="188"/>
      <c r="B10" s="193"/>
      <c r="C10" s="194"/>
      <c r="D10" s="196"/>
      <c r="E10" s="198"/>
      <c r="F10" s="200"/>
      <c r="G10" s="209"/>
    </row>
    <row r="11" spans="1:7" ht="60.95" hidden="1" customHeight="1">
      <c r="A11" s="189"/>
      <c r="B11" s="184" t="s">
        <v>362</v>
      </c>
      <c r="C11" s="185"/>
      <c r="D11" s="103">
        <f>[1]Sheet3!$L$10+[2]派遣工工资!$R$13</f>
        <v>907204.88920000009</v>
      </c>
      <c r="E11" s="104">
        <f>D11*0.53</f>
        <v>480818.59127600008</v>
      </c>
      <c r="F11" s="105" t="s">
        <v>364</v>
      </c>
      <c r="G11" s="106"/>
    </row>
    <row r="12" spans="1:7" ht="24.75" customHeight="1">
      <c r="A12" s="188" t="s">
        <v>365</v>
      </c>
      <c r="B12" s="210" t="s">
        <v>346</v>
      </c>
      <c r="C12" s="210"/>
      <c r="D12" s="100" t="s">
        <v>366</v>
      </c>
      <c r="E12" s="107" t="s">
        <v>360</v>
      </c>
      <c r="F12" s="107" t="s">
        <v>361</v>
      </c>
      <c r="G12" s="102" t="s">
        <v>349</v>
      </c>
    </row>
    <row r="13" spans="1:7" ht="51.75" customHeight="1">
      <c r="A13" s="205"/>
      <c r="B13" s="189" t="s">
        <v>367</v>
      </c>
      <c r="C13" s="211"/>
      <c r="D13" s="108">
        <v>291700</v>
      </c>
      <c r="E13" s="109">
        <f>D13*0.53</f>
        <v>154601</v>
      </c>
      <c r="F13" s="110" t="s">
        <v>368</v>
      </c>
      <c r="G13" s="106">
        <f>G9-E13</f>
        <v>2553239.7075999998</v>
      </c>
    </row>
    <row r="14" spans="1:7" ht="24.75" customHeight="1">
      <c r="A14" s="188" t="s">
        <v>369</v>
      </c>
      <c r="B14" s="190" t="s">
        <v>346</v>
      </c>
      <c r="C14" s="190"/>
      <c r="D14" s="100" t="s">
        <v>359</v>
      </c>
      <c r="E14" s="102" t="s">
        <v>360</v>
      </c>
      <c r="F14" s="102" t="s">
        <v>361</v>
      </c>
      <c r="G14" s="102" t="s">
        <v>349</v>
      </c>
    </row>
    <row r="15" spans="1:7" ht="24.75" customHeight="1">
      <c r="A15" s="188"/>
      <c r="B15" s="212" t="s">
        <v>370</v>
      </c>
      <c r="C15" s="111" t="s">
        <v>371</v>
      </c>
      <c r="D15" s="112">
        <v>2000</v>
      </c>
      <c r="E15" s="111">
        <v>1060</v>
      </c>
      <c r="F15" s="111"/>
      <c r="G15" s="111"/>
    </row>
    <row r="16" spans="1:7" ht="24.75" customHeight="1">
      <c r="A16" s="189"/>
      <c r="B16" s="213"/>
      <c r="C16" s="113" t="s">
        <v>372</v>
      </c>
      <c r="D16" s="114">
        <v>3000</v>
      </c>
      <c r="E16" s="115">
        <f>SUM(D16*53%)</f>
        <v>1590</v>
      </c>
      <c r="F16" s="116" t="s">
        <v>373</v>
      </c>
      <c r="G16" s="117"/>
    </row>
    <row r="17" spans="1:7" ht="24.75" customHeight="1">
      <c r="A17" s="189"/>
      <c r="B17" s="213"/>
      <c r="C17" s="113" t="s">
        <v>374</v>
      </c>
      <c r="D17" s="118">
        <v>1000</v>
      </c>
      <c r="E17" s="115">
        <v>530</v>
      </c>
      <c r="F17" s="116"/>
      <c r="G17" s="117"/>
    </row>
    <row r="18" spans="1:7" ht="24.75" customHeight="1">
      <c r="A18" s="189"/>
      <c r="B18" s="213"/>
      <c r="C18" s="113" t="s">
        <v>375</v>
      </c>
      <c r="D18" s="114">
        <v>4000</v>
      </c>
      <c r="E18" s="115">
        <f>SUM(D18*53%)</f>
        <v>2120</v>
      </c>
      <c r="F18" s="116" t="s">
        <v>376</v>
      </c>
      <c r="G18" s="117"/>
    </row>
    <row r="19" spans="1:7" ht="24.75" customHeight="1">
      <c r="A19" s="189"/>
      <c r="B19" s="213"/>
      <c r="C19" s="113" t="s">
        <v>377</v>
      </c>
      <c r="D19" s="114">
        <v>8000</v>
      </c>
      <c r="E19" s="115">
        <f>SUM(D19*53%)</f>
        <v>4240</v>
      </c>
      <c r="F19" s="116" t="s">
        <v>378</v>
      </c>
      <c r="G19" s="117"/>
    </row>
    <row r="20" spans="1:7" ht="24.75" customHeight="1">
      <c r="A20" s="189"/>
      <c r="B20" s="213"/>
      <c r="C20" s="113" t="s">
        <v>379</v>
      </c>
      <c r="D20" s="114">
        <f>48*600</f>
        <v>28800</v>
      </c>
      <c r="E20" s="115">
        <v>28800</v>
      </c>
      <c r="F20" s="117" t="s">
        <v>380</v>
      </c>
      <c r="G20" s="117"/>
    </row>
    <row r="21" spans="1:7" ht="24.75" customHeight="1">
      <c r="A21" s="189"/>
      <c r="B21" s="213"/>
      <c r="C21" s="113" t="s">
        <v>381</v>
      </c>
      <c r="D21" s="114">
        <v>2000</v>
      </c>
      <c r="E21" s="115">
        <f t="shared" ref="E21:E30" si="0">SUM(D21*53%)</f>
        <v>1060</v>
      </c>
      <c r="F21" s="119" t="s">
        <v>382</v>
      </c>
      <c r="G21" s="117"/>
    </row>
    <row r="22" spans="1:7" ht="24.75" customHeight="1">
      <c r="A22" s="189"/>
      <c r="B22" s="213"/>
      <c r="C22" s="113" t="s">
        <v>383</v>
      </c>
      <c r="D22" s="114">
        <v>65000</v>
      </c>
      <c r="E22" s="115">
        <f t="shared" si="0"/>
        <v>34450</v>
      </c>
      <c r="F22" s="116" t="s">
        <v>384</v>
      </c>
      <c r="G22" s="117"/>
    </row>
    <row r="23" spans="1:7" ht="24.75" customHeight="1">
      <c r="A23" s="189"/>
      <c r="B23" s="213"/>
      <c r="C23" s="113" t="s">
        <v>385</v>
      </c>
      <c r="D23" s="114">
        <v>5000</v>
      </c>
      <c r="E23" s="115">
        <f t="shared" si="0"/>
        <v>2650</v>
      </c>
      <c r="F23" s="116" t="s">
        <v>386</v>
      </c>
      <c r="G23" s="117"/>
    </row>
    <row r="24" spans="1:7" ht="24.75" customHeight="1">
      <c r="A24" s="189"/>
      <c r="B24" s="213"/>
      <c r="C24" s="113" t="s">
        <v>387</v>
      </c>
      <c r="D24" s="114">
        <v>3500</v>
      </c>
      <c r="E24" s="115">
        <f t="shared" si="0"/>
        <v>1855</v>
      </c>
      <c r="F24" s="116" t="s">
        <v>388</v>
      </c>
      <c r="G24" s="117"/>
    </row>
    <row r="25" spans="1:7" ht="24.75" customHeight="1">
      <c r="A25" s="189"/>
      <c r="B25" s="213"/>
      <c r="C25" s="113" t="s">
        <v>389</v>
      </c>
      <c r="D25" s="114">
        <f>396*40</f>
        <v>15840</v>
      </c>
      <c r="E25" s="115">
        <f t="shared" si="0"/>
        <v>8395.2000000000007</v>
      </c>
      <c r="F25" s="116" t="s">
        <v>390</v>
      </c>
      <c r="G25" s="117"/>
    </row>
    <row r="26" spans="1:7" ht="24.75" customHeight="1">
      <c r="A26" s="189"/>
      <c r="B26" s="213"/>
      <c r="C26" s="113" t="s">
        <v>391</v>
      </c>
      <c r="D26" s="114">
        <f>2597*20+2597*3%*55</f>
        <v>56225.05</v>
      </c>
      <c r="E26" s="115">
        <f t="shared" si="0"/>
        <v>29799.276500000004</v>
      </c>
      <c r="F26" s="120" t="s">
        <v>392</v>
      </c>
      <c r="G26" s="117"/>
    </row>
    <row r="27" spans="1:7" ht="24.75" customHeight="1">
      <c r="A27" s="189"/>
      <c r="B27" s="213"/>
      <c r="C27" s="121" t="s">
        <v>393</v>
      </c>
      <c r="D27" s="114">
        <f>6*5000</f>
        <v>30000</v>
      </c>
      <c r="E27" s="115">
        <f t="shared" si="0"/>
        <v>15900</v>
      </c>
      <c r="F27" s="116" t="s">
        <v>394</v>
      </c>
      <c r="G27" s="117"/>
    </row>
    <row r="28" spans="1:7" ht="24.75" customHeight="1">
      <c r="A28" s="189"/>
      <c r="B28" s="213"/>
      <c r="C28" s="122" t="s">
        <v>395</v>
      </c>
      <c r="D28" s="114">
        <v>18970</v>
      </c>
      <c r="E28" s="123">
        <f>D28</f>
        <v>18970</v>
      </c>
      <c r="F28" s="120" t="s">
        <v>396</v>
      </c>
      <c r="G28" s="117"/>
    </row>
    <row r="29" spans="1:7" ht="24.75" customHeight="1">
      <c r="A29" s="189"/>
      <c r="B29" s="213"/>
      <c r="C29" s="121" t="s">
        <v>397</v>
      </c>
      <c r="D29" s="114">
        <f>35*1200</f>
        <v>42000</v>
      </c>
      <c r="E29" s="115">
        <f t="shared" si="0"/>
        <v>22260</v>
      </c>
      <c r="F29" s="116" t="s">
        <v>398</v>
      </c>
      <c r="G29" s="117"/>
    </row>
    <row r="30" spans="1:7" ht="24.75" customHeight="1">
      <c r="A30" s="189"/>
      <c r="B30" s="213"/>
      <c r="C30" s="113" t="s">
        <v>399</v>
      </c>
      <c r="D30" s="114">
        <f>63*2</f>
        <v>126</v>
      </c>
      <c r="E30" s="115">
        <f t="shared" si="0"/>
        <v>66.78</v>
      </c>
      <c r="F30" s="116" t="s">
        <v>400</v>
      </c>
      <c r="G30" s="117"/>
    </row>
    <row r="31" spans="1:7" ht="24.75" customHeight="1">
      <c r="A31" s="189"/>
      <c r="B31" s="213"/>
      <c r="C31" s="113" t="s">
        <v>401</v>
      </c>
      <c r="D31" s="114">
        <f>2876*12</f>
        <v>34512</v>
      </c>
      <c r="E31" s="115">
        <v>34512</v>
      </c>
      <c r="F31" s="116" t="s">
        <v>402</v>
      </c>
      <c r="G31" s="117"/>
    </row>
    <row r="32" spans="1:7" ht="24.75" customHeight="1">
      <c r="A32" s="189"/>
      <c r="B32" s="213"/>
      <c r="C32" s="124" t="s">
        <v>403</v>
      </c>
      <c r="D32" s="114" t="s">
        <v>404</v>
      </c>
      <c r="E32" s="115">
        <v>34500</v>
      </c>
      <c r="F32" s="117" t="s">
        <v>405</v>
      </c>
      <c r="G32" s="117"/>
    </row>
    <row r="33" spans="1:7" ht="24.75" customHeight="1">
      <c r="A33" s="189"/>
      <c r="B33" s="213"/>
      <c r="C33" s="121" t="s">
        <v>406</v>
      </c>
      <c r="D33" s="114">
        <v>37800</v>
      </c>
      <c r="E33" s="115">
        <f>SUM(D33*53%)</f>
        <v>20034</v>
      </c>
      <c r="F33" s="117" t="s">
        <v>407</v>
      </c>
      <c r="G33" s="117"/>
    </row>
    <row r="34" spans="1:7" ht="24.75" customHeight="1">
      <c r="A34" s="189"/>
      <c r="B34" s="213"/>
      <c r="C34" s="113" t="s">
        <v>408</v>
      </c>
      <c r="D34" s="114">
        <v>3000</v>
      </c>
      <c r="E34" s="115">
        <f>SUM(D34*53%)</f>
        <v>1590</v>
      </c>
      <c r="F34" s="125" t="s">
        <v>409</v>
      </c>
      <c r="G34" s="117"/>
    </row>
    <row r="35" spans="1:7" ht="24.75" customHeight="1">
      <c r="A35" s="189"/>
      <c r="B35" s="214"/>
      <c r="C35" s="113" t="s">
        <v>410</v>
      </c>
      <c r="D35" s="114">
        <v>41250</v>
      </c>
      <c r="E35" s="115">
        <v>41250</v>
      </c>
      <c r="F35" s="117" t="s">
        <v>411</v>
      </c>
      <c r="G35" s="117"/>
    </row>
    <row r="36" spans="1:7" ht="24.75" customHeight="1">
      <c r="A36" s="205"/>
      <c r="B36" s="215" t="s">
        <v>412</v>
      </c>
      <c r="C36" s="215"/>
      <c r="D36" s="95">
        <f>SUM(D16:D35)</f>
        <v>400023.05</v>
      </c>
      <c r="E36" s="109">
        <f>SUM(E15:E35)</f>
        <v>305632.25650000002</v>
      </c>
      <c r="F36" s="126"/>
      <c r="G36" s="97">
        <f>G13-E36</f>
        <v>2247607.4510999997</v>
      </c>
    </row>
    <row r="37" spans="1:7" ht="24.75" customHeight="1">
      <c r="A37" s="201" t="s">
        <v>413</v>
      </c>
      <c r="B37" s="190" t="s">
        <v>346</v>
      </c>
      <c r="C37" s="190"/>
      <c r="D37" s="100" t="s">
        <v>359</v>
      </c>
      <c r="E37" s="102" t="s">
        <v>360</v>
      </c>
      <c r="F37" s="102" t="s">
        <v>361</v>
      </c>
      <c r="G37" s="102" t="s">
        <v>349</v>
      </c>
    </row>
    <row r="38" spans="1:7" ht="24.75" customHeight="1">
      <c r="A38" s="202"/>
      <c r="B38" s="204" t="s">
        <v>414</v>
      </c>
      <c r="C38" s="127" t="s">
        <v>415</v>
      </c>
      <c r="D38" s="128">
        <v>278400</v>
      </c>
      <c r="E38" s="129">
        <f>SUM(D38)</f>
        <v>278400</v>
      </c>
      <c r="F38" s="116"/>
      <c r="G38" s="117"/>
    </row>
    <row r="39" spans="1:7" ht="24.75" customHeight="1">
      <c r="A39" s="202"/>
      <c r="B39" s="204"/>
      <c r="C39" s="130" t="s">
        <v>416</v>
      </c>
      <c r="D39" s="128" t="s">
        <v>404</v>
      </c>
      <c r="E39" s="129">
        <f>10*3000*12+1*3000*12*53%</f>
        <v>379080</v>
      </c>
      <c r="F39" s="116" t="s">
        <v>417</v>
      </c>
      <c r="G39" s="117"/>
    </row>
    <row r="40" spans="1:7" ht="24.75" customHeight="1">
      <c r="A40" s="202"/>
      <c r="B40" s="204"/>
      <c r="C40" s="113" t="s">
        <v>418</v>
      </c>
      <c r="D40" s="128">
        <v>168000</v>
      </c>
      <c r="E40" s="131">
        <f>SUM(D40*53%)</f>
        <v>89040</v>
      </c>
      <c r="F40" s="116"/>
      <c r="G40" s="117"/>
    </row>
    <row r="41" spans="1:7" ht="24.75" customHeight="1">
      <c r="A41" s="202"/>
      <c r="B41" s="204"/>
      <c r="C41" s="132" t="s">
        <v>419</v>
      </c>
      <c r="D41" s="128">
        <v>73000</v>
      </c>
      <c r="E41" s="131">
        <f>SUM(D41*53%)</f>
        <v>38690</v>
      </c>
      <c r="F41" s="116"/>
      <c r="G41" s="117"/>
    </row>
    <row r="42" spans="1:7" ht="24.75" customHeight="1">
      <c r="A42" s="202"/>
      <c r="B42" s="204"/>
      <c r="C42" s="133" t="s">
        <v>420</v>
      </c>
      <c r="D42" s="131">
        <v>154000</v>
      </c>
      <c r="E42" s="115">
        <f>SUM(D42*53%)</f>
        <v>81620</v>
      </c>
      <c r="F42" s="116"/>
      <c r="G42" s="117"/>
    </row>
    <row r="43" spans="1:7" ht="24.75" customHeight="1">
      <c r="A43" s="202"/>
      <c r="B43" s="204"/>
      <c r="C43" s="134" t="s">
        <v>421</v>
      </c>
      <c r="D43" s="95">
        <f>SUM(D38:D42)</f>
        <v>673400</v>
      </c>
      <c r="E43" s="109">
        <f>SUM(E38:E42)</f>
        <v>866830</v>
      </c>
      <c r="F43" s="96"/>
      <c r="G43" s="97">
        <f>SUM(G36-E43)</f>
        <v>1380777.4510999997</v>
      </c>
    </row>
    <row r="44" spans="1:7" ht="24.75" customHeight="1">
      <c r="A44" s="202"/>
      <c r="B44" s="204"/>
      <c r="C44" s="102" t="s">
        <v>346</v>
      </c>
      <c r="D44" s="135" t="s">
        <v>359</v>
      </c>
      <c r="E44" s="102" t="s">
        <v>360</v>
      </c>
      <c r="F44" s="102" t="s">
        <v>361</v>
      </c>
      <c r="G44" s="102" t="s">
        <v>349</v>
      </c>
    </row>
    <row r="45" spans="1:7" ht="24.75" customHeight="1">
      <c r="A45" s="202"/>
      <c r="B45" s="204"/>
      <c r="C45" s="136" t="s">
        <v>422</v>
      </c>
      <c r="D45" s="128" t="s">
        <v>404</v>
      </c>
      <c r="E45" s="137">
        <f>2300*19*12+2300*0.53*12+2530*0.53*12</f>
        <v>555118.80000000005</v>
      </c>
      <c r="F45" s="117" t="s">
        <v>423</v>
      </c>
      <c r="G45" s="117"/>
    </row>
    <row r="46" spans="1:7" ht="42" customHeight="1">
      <c r="A46" s="202"/>
      <c r="B46" s="204"/>
      <c r="C46" s="138" t="s">
        <v>424</v>
      </c>
      <c r="D46" s="128" t="s">
        <v>404</v>
      </c>
      <c r="E46" s="129">
        <f>7*2450*12*53%+7*2450*12*53%+7*2450*12*2+1*2450*12*53%</f>
        <v>645330</v>
      </c>
      <c r="F46" s="139" t="s">
        <v>425</v>
      </c>
      <c r="G46" s="117"/>
    </row>
    <row r="47" spans="1:7" ht="24.75" customHeight="1">
      <c r="A47" s="202"/>
      <c r="B47" s="204"/>
      <c r="C47" s="140" t="s">
        <v>426</v>
      </c>
      <c r="D47" s="128">
        <f>35000*8</f>
        <v>280000</v>
      </c>
      <c r="E47" s="129">
        <f>SUM(D47*53%)</f>
        <v>148400</v>
      </c>
      <c r="F47" s="117" t="s">
        <v>427</v>
      </c>
      <c r="G47" s="117"/>
    </row>
    <row r="48" spans="1:7" ht="24.75" customHeight="1">
      <c r="A48" s="202"/>
      <c r="B48" s="204"/>
      <c r="C48" s="140" t="s">
        <v>428</v>
      </c>
      <c r="D48" s="128">
        <v>30000</v>
      </c>
      <c r="E48" s="131">
        <v>15900</v>
      </c>
      <c r="F48" s="117"/>
      <c r="G48" s="117"/>
    </row>
    <row r="49" spans="1:7" ht="24.75" customHeight="1">
      <c r="A49" s="202"/>
      <c r="B49" s="204"/>
      <c r="C49" s="141" t="s">
        <v>429</v>
      </c>
      <c r="D49" s="142">
        <v>13500</v>
      </c>
      <c r="E49" s="131">
        <v>13500</v>
      </c>
      <c r="F49" s="117"/>
      <c r="G49" s="117"/>
    </row>
    <row r="50" spans="1:7" ht="24.75" customHeight="1">
      <c r="A50" s="202"/>
      <c r="B50" s="204"/>
      <c r="C50" s="141" t="s">
        <v>430</v>
      </c>
      <c r="D50" s="142">
        <v>13500</v>
      </c>
      <c r="E50" s="131">
        <v>13500</v>
      </c>
      <c r="F50" s="117"/>
      <c r="G50" s="117"/>
    </row>
    <row r="51" spans="1:7" ht="24.75" customHeight="1">
      <c r="A51" s="202"/>
      <c r="B51" s="204"/>
      <c r="C51" s="126" t="s">
        <v>431</v>
      </c>
      <c r="D51" s="143">
        <f>SUM(D45:D50)</f>
        <v>337000</v>
      </c>
      <c r="E51" s="109">
        <f>SUM(E45:E50)</f>
        <v>1391748.8</v>
      </c>
      <c r="F51" s="96"/>
      <c r="G51" s="97">
        <f>SUM(G43-E51)</f>
        <v>-10971.348900000332</v>
      </c>
    </row>
    <row r="52" spans="1:7" ht="24.75" customHeight="1">
      <c r="A52" s="203"/>
      <c r="B52" s="204"/>
      <c r="C52" s="144" t="s">
        <v>432</v>
      </c>
      <c r="D52" s="143">
        <f>D51+D43</f>
        <v>1010400</v>
      </c>
      <c r="E52" s="109">
        <f>E43+E51</f>
        <v>2258578.7999999998</v>
      </c>
      <c r="F52" s="96"/>
      <c r="G52" s="145"/>
    </row>
    <row r="53" spans="1:7" ht="24.75" customHeight="1">
      <c r="A53" s="188" t="s">
        <v>433</v>
      </c>
      <c r="B53" s="190" t="s">
        <v>346</v>
      </c>
      <c r="C53" s="190"/>
      <c r="D53" s="100" t="s">
        <v>359</v>
      </c>
      <c r="E53" s="102" t="s">
        <v>360</v>
      </c>
      <c r="F53" s="102" t="s">
        <v>361</v>
      </c>
      <c r="G53" s="102" t="s">
        <v>349</v>
      </c>
    </row>
    <row r="54" spans="1:7" ht="24.75" customHeight="1">
      <c r="A54" s="205"/>
      <c r="B54" s="206" t="s">
        <v>434</v>
      </c>
      <c r="C54" s="146" t="s">
        <v>435</v>
      </c>
      <c r="D54" s="131">
        <v>400000</v>
      </c>
      <c r="E54" s="131">
        <f>SUM(D54*53%)</f>
        <v>212000</v>
      </c>
      <c r="F54" s="117" t="s">
        <v>436</v>
      </c>
      <c r="G54" s="97">
        <f>SUM(G51-E54)</f>
        <v>-222971.34890000033</v>
      </c>
    </row>
    <row r="55" spans="1:7" ht="24.75" customHeight="1">
      <c r="A55" s="205"/>
      <c r="B55" s="206"/>
      <c r="C55" s="117" t="s">
        <v>437</v>
      </c>
      <c r="D55" s="123">
        <v>80000</v>
      </c>
      <c r="E55" s="131">
        <f>SUM(D55*53%)</f>
        <v>42400</v>
      </c>
      <c r="F55" s="117"/>
      <c r="G55" s="97">
        <f>SUM(G54-E55)</f>
        <v>-265371.34890000033</v>
      </c>
    </row>
    <row r="56" spans="1:7" ht="24.75" customHeight="1">
      <c r="A56" s="205"/>
      <c r="B56" s="207"/>
      <c r="C56" s="126" t="s">
        <v>412</v>
      </c>
      <c r="D56" s="143">
        <f>SUM(D54:D55)</f>
        <v>480000</v>
      </c>
      <c r="E56" s="109">
        <f>SUM(E54:E55)</f>
        <v>254400</v>
      </c>
      <c r="F56" s="96"/>
      <c r="G56" s="147"/>
    </row>
    <row r="57" spans="1:7" ht="24.75" customHeight="1">
      <c r="A57" s="216" t="s">
        <v>438</v>
      </c>
      <c r="B57" s="190" t="s">
        <v>346</v>
      </c>
      <c r="C57" s="190"/>
      <c r="D57" s="100" t="s">
        <v>359</v>
      </c>
      <c r="E57" s="102" t="s">
        <v>360</v>
      </c>
      <c r="F57" s="102" t="s">
        <v>361</v>
      </c>
      <c r="G57" s="102" t="s">
        <v>349</v>
      </c>
    </row>
    <row r="58" spans="1:7" ht="48.95" customHeight="1">
      <c r="A58" s="203"/>
      <c r="B58" s="188" t="s">
        <v>439</v>
      </c>
      <c r="C58" s="217"/>
      <c r="D58" s="148"/>
      <c r="E58" s="109">
        <v>60000</v>
      </c>
      <c r="F58" s="149" t="s">
        <v>440</v>
      </c>
      <c r="G58" s="150">
        <f>G55-E58</f>
        <v>-325371.34890000033</v>
      </c>
    </row>
    <row r="60" spans="1:7" ht="24.75" customHeight="1">
      <c r="A60" s="218" t="s">
        <v>441</v>
      </c>
      <c r="B60" s="219" t="s">
        <v>442</v>
      </c>
      <c r="C60" s="219"/>
      <c r="D60" s="219"/>
      <c r="E60" s="219"/>
      <c r="F60" s="219"/>
      <c r="G60" s="219"/>
    </row>
    <row r="61" spans="1:7" ht="24.75" customHeight="1">
      <c r="A61" s="218"/>
      <c r="B61" t="s">
        <v>443</v>
      </c>
    </row>
    <row r="62" spans="1:7" ht="24.75" customHeight="1">
      <c r="A62" s="218"/>
      <c r="B62" s="151" t="s">
        <v>444</v>
      </c>
    </row>
  </sheetData>
  <mergeCells count="36">
    <mergeCell ref="A57:A58"/>
    <mergeCell ref="B57:C57"/>
    <mergeCell ref="B58:C58"/>
    <mergeCell ref="A60:A62"/>
    <mergeCell ref="B60:G60"/>
    <mergeCell ref="A1:G1"/>
    <mergeCell ref="A37:A52"/>
    <mergeCell ref="B37:C37"/>
    <mergeCell ref="B38:B52"/>
    <mergeCell ref="A53:A56"/>
    <mergeCell ref="B53:C53"/>
    <mergeCell ref="B54:B56"/>
    <mergeCell ref="G9:G10"/>
    <mergeCell ref="B11:C11"/>
    <mergeCell ref="A12:A13"/>
    <mergeCell ref="B12:C12"/>
    <mergeCell ref="B13:C13"/>
    <mergeCell ref="A14:A36"/>
    <mergeCell ref="B14:C14"/>
    <mergeCell ref="B15:B35"/>
    <mergeCell ref="B36:C36"/>
    <mergeCell ref="B7:C7"/>
    <mergeCell ref="E7:F7"/>
    <mergeCell ref="A8:A11"/>
    <mergeCell ref="B8:C8"/>
    <mergeCell ref="B9:C10"/>
    <mergeCell ref="D9:D10"/>
    <mergeCell ref="E9:E10"/>
    <mergeCell ref="F9:F10"/>
    <mergeCell ref="B6:C6"/>
    <mergeCell ref="E6:F6"/>
    <mergeCell ref="A2:G2"/>
    <mergeCell ref="B4:C4"/>
    <mergeCell ref="E4:F4"/>
    <mergeCell ref="B5:C5"/>
    <mergeCell ref="E5:F5"/>
  </mergeCells>
  <phoneticPr fontId="1" type="noConversion"/>
  <hyperlinks>
    <hyperlink ref="D11" r:id="rId1" display="十分人工成本2016\2015派遣工测算.xls"/>
  </hyperlinks>
  <pageMargins left="0.7" right="0.7" top="0.75" bottom="0.75" header="0.3" footer="0.3"/>
  <legacyDrawing r:id="rId2"/>
</worksheet>
</file>

<file path=xl/worksheets/sheet8.xml><?xml version="1.0" encoding="utf-8"?>
<worksheet xmlns="http://schemas.openxmlformats.org/spreadsheetml/2006/main" xmlns:r="http://schemas.openxmlformats.org/officeDocument/2006/relationships">
  <dimension ref="A1:H52"/>
  <sheetViews>
    <sheetView workbookViewId="0">
      <selection activeCell="K65" sqref="K65"/>
    </sheetView>
  </sheetViews>
  <sheetFormatPr defaultRowHeight="13.5"/>
  <cols>
    <col min="1" max="1" width="4.5" style="83" customWidth="1"/>
    <col min="2" max="2" width="33.875" style="7" customWidth="1"/>
    <col min="3" max="3" width="6" style="83" customWidth="1"/>
    <col min="4" max="4" width="41.625" style="7" customWidth="1"/>
    <col min="5" max="16384" width="9" style="7"/>
  </cols>
  <sheetData>
    <row r="1" spans="1:8" ht="21.75" customHeight="1">
      <c r="A1" s="158" t="s">
        <v>287</v>
      </c>
      <c r="B1" s="158"/>
      <c r="C1" s="158"/>
      <c r="D1" s="158"/>
    </row>
    <row r="2" spans="1:8" ht="23.25" customHeight="1" thickBot="1">
      <c r="A2" s="220" t="s">
        <v>286</v>
      </c>
      <c r="B2" s="220"/>
      <c r="C2" s="220"/>
      <c r="D2" s="220"/>
      <c r="E2" s="81"/>
      <c r="F2" s="81"/>
      <c r="G2" s="81"/>
      <c r="H2" s="81"/>
    </row>
    <row r="3" spans="1:8">
      <c r="A3" s="221" t="s">
        <v>345</v>
      </c>
      <c r="B3" s="222"/>
      <c r="C3" s="222"/>
      <c r="D3" s="223"/>
    </row>
    <row r="4" spans="1:8">
      <c r="A4" s="86">
        <v>1</v>
      </c>
      <c r="B4" s="84" t="s">
        <v>289</v>
      </c>
      <c r="C4" s="87">
        <v>50</v>
      </c>
      <c r="D4" s="82" t="s">
        <v>260</v>
      </c>
    </row>
    <row r="5" spans="1:8">
      <c r="A5" s="86">
        <v>2</v>
      </c>
      <c r="B5" s="84" t="s">
        <v>290</v>
      </c>
      <c r="C5" s="87">
        <v>51</v>
      </c>
      <c r="D5" s="82" t="s">
        <v>261</v>
      </c>
    </row>
    <row r="6" spans="1:8">
      <c r="A6" s="86">
        <v>3</v>
      </c>
      <c r="B6" s="84" t="s">
        <v>291</v>
      </c>
      <c r="C6" s="87">
        <v>52</v>
      </c>
      <c r="D6" s="82" t="s">
        <v>262</v>
      </c>
    </row>
    <row r="7" spans="1:8">
      <c r="A7" s="86">
        <v>4</v>
      </c>
      <c r="B7" s="84" t="s">
        <v>292</v>
      </c>
      <c r="C7" s="87">
        <v>53</v>
      </c>
      <c r="D7" s="82" t="s">
        <v>263</v>
      </c>
    </row>
    <row r="8" spans="1:8">
      <c r="A8" s="86">
        <v>5</v>
      </c>
      <c r="B8" s="84" t="s">
        <v>249</v>
      </c>
      <c r="C8" s="87">
        <v>54</v>
      </c>
      <c r="D8" s="82" t="s">
        <v>264</v>
      </c>
    </row>
    <row r="9" spans="1:8">
      <c r="A9" s="86">
        <v>6</v>
      </c>
      <c r="B9" s="84" t="s">
        <v>293</v>
      </c>
      <c r="C9" s="87">
        <v>55</v>
      </c>
      <c r="D9" s="82" t="s">
        <v>265</v>
      </c>
    </row>
    <row r="10" spans="1:8">
      <c r="A10" s="86">
        <v>7</v>
      </c>
      <c r="B10" s="84" t="s">
        <v>294</v>
      </c>
      <c r="C10" s="87">
        <v>56</v>
      </c>
      <c r="D10" s="82" t="s">
        <v>266</v>
      </c>
    </row>
    <row r="11" spans="1:8">
      <c r="A11" s="86">
        <v>8</v>
      </c>
      <c r="B11" s="84" t="s">
        <v>295</v>
      </c>
      <c r="C11" s="87">
        <v>57</v>
      </c>
      <c r="D11" s="82" t="s">
        <v>296</v>
      </c>
    </row>
    <row r="12" spans="1:8">
      <c r="A12" s="86">
        <v>9</v>
      </c>
      <c r="B12" s="84" t="s">
        <v>297</v>
      </c>
      <c r="C12" s="87">
        <v>58</v>
      </c>
      <c r="D12" s="82" t="s">
        <v>298</v>
      </c>
    </row>
    <row r="13" spans="1:8">
      <c r="A13" s="86">
        <v>10</v>
      </c>
      <c r="B13" s="84" t="s">
        <v>250</v>
      </c>
      <c r="C13" s="87">
        <v>59</v>
      </c>
      <c r="D13" s="82" t="s">
        <v>299</v>
      </c>
    </row>
    <row r="14" spans="1:8">
      <c r="A14" s="86">
        <v>11</v>
      </c>
      <c r="B14" s="84" t="s">
        <v>300</v>
      </c>
      <c r="C14" s="87">
        <v>60</v>
      </c>
      <c r="D14" s="82" t="s">
        <v>301</v>
      </c>
    </row>
    <row r="15" spans="1:8">
      <c r="A15" s="86">
        <v>12</v>
      </c>
      <c r="B15" s="84" t="s">
        <v>302</v>
      </c>
      <c r="C15" s="87">
        <v>61</v>
      </c>
      <c r="D15" s="82" t="s">
        <v>303</v>
      </c>
    </row>
    <row r="16" spans="1:8">
      <c r="A16" s="86">
        <v>13</v>
      </c>
      <c r="B16" s="84" t="s">
        <v>304</v>
      </c>
      <c r="C16" s="87">
        <v>62</v>
      </c>
      <c r="D16" s="82" t="s">
        <v>305</v>
      </c>
    </row>
    <row r="17" spans="1:4">
      <c r="A17" s="86">
        <v>14</v>
      </c>
      <c r="B17" s="84" t="s">
        <v>306</v>
      </c>
      <c r="C17" s="87">
        <v>63</v>
      </c>
      <c r="D17" s="82" t="s">
        <v>307</v>
      </c>
    </row>
    <row r="18" spans="1:4">
      <c r="A18" s="86">
        <v>15</v>
      </c>
      <c r="B18" s="84" t="s">
        <v>251</v>
      </c>
      <c r="C18" s="87">
        <v>64</v>
      </c>
      <c r="D18" s="82" t="s">
        <v>308</v>
      </c>
    </row>
    <row r="19" spans="1:4">
      <c r="A19" s="86">
        <v>16</v>
      </c>
      <c r="B19" s="84" t="s">
        <v>309</v>
      </c>
      <c r="C19" s="87">
        <v>65</v>
      </c>
      <c r="D19" s="82" t="s">
        <v>310</v>
      </c>
    </row>
    <row r="20" spans="1:4">
      <c r="A20" s="86">
        <v>17</v>
      </c>
      <c r="B20" s="84" t="s">
        <v>311</v>
      </c>
      <c r="C20" s="87">
        <v>66</v>
      </c>
      <c r="D20" s="82" t="s">
        <v>312</v>
      </c>
    </row>
    <row r="21" spans="1:4">
      <c r="A21" s="86">
        <v>18</v>
      </c>
      <c r="B21" s="84" t="s">
        <v>313</v>
      </c>
      <c r="C21" s="87">
        <v>67</v>
      </c>
      <c r="D21" s="82" t="s">
        <v>314</v>
      </c>
    </row>
    <row r="22" spans="1:4">
      <c r="A22" s="86">
        <v>19</v>
      </c>
      <c r="B22" s="84" t="s">
        <v>315</v>
      </c>
      <c r="C22" s="87">
        <v>68</v>
      </c>
      <c r="D22" s="82" t="s">
        <v>267</v>
      </c>
    </row>
    <row r="23" spans="1:4">
      <c r="A23" s="86">
        <v>20</v>
      </c>
      <c r="B23" s="84" t="s">
        <v>252</v>
      </c>
      <c r="C23" s="87">
        <v>69</v>
      </c>
      <c r="D23" s="82" t="s">
        <v>268</v>
      </c>
    </row>
    <row r="24" spans="1:4">
      <c r="A24" s="86">
        <v>21</v>
      </c>
      <c r="B24" s="84" t="s">
        <v>316</v>
      </c>
      <c r="C24" s="87">
        <v>70</v>
      </c>
      <c r="D24" s="82" t="s">
        <v>269</v>
      </c>
    </row>
    <row r="25" spans="1:4">
      <c r="A25" s="86">
        <v>22</v>
      </c>
      <c r="B25" s="84" t="s">
        <v>317</v>
      </c>
      <c r="C25" s="87">
        <v>71</v>
      </c>
      <c r="D25" s="82" t="s">
        <v>270</v>
      </c>
    </row>
    <row r="26" spans="1:4">
      <c r="A26" s="86">
        <v>23</v>
      </c>
      <c r="B26" s="84" t="s">
        <v>318</v>
      </c>
      <c r="C26" s="87">
        <v>72</v>
      </c>
      <c r="D26" s="82" t="s">
        <v>271</v>
      </c>
    </row>
    <row r="27" spans="1:4">
      <c r="A27" s="86">
        <v>24</v>
      </c>
      <c r="B27" s="84" t="s">
        <v>319</v>
      </c>
      <c r="C27" s="87">
        <v>73</v>
      </c>
      <c r="D27" s="82" t="s">
        <v>272</v>
      </c>
    </row>
    <row r="28" spans="1:4">
      <c r="A28" s="86">
        <v>25</v>
      </c>
      <c r="B28" s="84" t="s">
        <v>253</v>
      </c>
      <c r="C28" s="87">
        <v>74</v>
      </c>
      <c r="D28" s="82" t="s">
        <v>320</v>
      </c>
    </row>
    <row r="29" spans="1:4">
      <c r="A29" s="86">
        <v>26</v>
      </c>
      <c r="B29" s="84" t="s">
        <v>321</v>
      </c>
      <c r="C29" s="87">
        <v>75</v>
      </c>
      <c r="D29" s="82" t="s">
        <v>322</v>
      </c>
    </row>
    <row r="30" spans="1:4">
      <c r="A30" s="86">
        <v>27</v>
      </c>
      <c r="B30" s="84" t="s">
        <v>323</v>
      </c>
      <c r="C30" s="87">
        <v>76</v>
      </c>
      <c r="D30" s="82" t="s">
        <v>324</v>
      </c>
    </row>
    <row r="31" spans="1:4">
      <c r="A31" s="86">
        <v>28</v>
      </c>
      <c r="B31" s="84" t="s">
        <v>254</v>
      </c>
      <c r="C31" s="87">
        <v>77</v>
      </c>
      <c r="D31" s="82" t="s">
        <v>325</v>
      </c>
    </row>
    <row r="32" spans="1:4">
      <c r="A32" s="86">
        <v>29</v>
      </c>
      <c r="B32" s="84" t="s">
        <v>253</v>
      </c>
      <c r="C32" s="87">
        <v>78</v>
      </c>
      <c r="D32" s="82" t="s">
        <v>273</v>
      </c>
    </row>
    <row r="33" spans="1:4">
      <c r="A33" s="86">
        <v>30</v>
      </c>
      <c r="B33" s="84" t="s">
        <v>326</v>
      </c>
      <c r="C33" s="87">
        <v>79</v>
      </c>
      <c r="D33" s="82" t="s">
        <v>327</v>
      </c>
    </row>
    <row r="34" spans="1:4">
      <c r="A34" s="86">
        <v>31</v>
      </c>
      <c r="B34" s="84" t="s">
        <v>328</v>
      </c>
      <c r="C34" s="87">
        <v>80</v>
      </c>
      <c r="D34" s="82" t="s">
        <v>329</v>
      </c>
    </row>
    <row r="35" spans="1:4">
      <c r="A35" s="86">
        <v>32</v>
      </c>
      <c r="B35" s="84" t="s">
        <v>330</v>
      </c>
      <c r="C35" s="87">
        <v>81</v>
      </c>
      <c r="D35" s="82" t="s">
        <v>331</v>
      </c>
    </row>
    <row r="36" spans="1:4">
      <c r="A36" s="86">
        <v>33</v>
      </c>
      <c r="B36" s="84" t="s">
        <v>332</v>
      </c>
      <c r="C36" s="87">
        <v>82</v>
      </c>
      <c r="D36" s="82" t="s">
        <v>333</v>
      </c>
    </row>
    <row r="37" spans="1:4">
      <c r="A37" s="86">
        <v>34</v>
      </c>
      <c r="B37" s="84" t="s">
        <v>334</v>
      </c>
      <c r="C37" s="87">
        <v>83</v>
      </c>
      <c r="D37" s="82" t="s">
        <v>274</v>
      </c>
    </row>
    <row r="38" spans="1:4">
      <c r="A38" s="86">
        <v>35</v>
      </c>
      <c r="B38" s="84" t="s">
        <v>335</v>
      </c>
      <c r="C38" s="87">
        <v>84</v>
      </c>
      <c r="D38" s="82" t="s">
        <v>275</v>
      </c>
    </row>
    <row r="39" spans="1:4">
      <c r="A39" s="86">
        <v>36</v>
      </c>
      <c r="B39" s="84" t="s">
        <v>336</v>
      </c>
      <c r="C39" s="87">
        <v>85</v>
      </c>
      <c r="D39" s="82" t="s">
        <v>276</v>
      </c>
    </row>
    <row r="40" spans="1:4">
      <c r="A40" s="86">
        <v>37</v>
      </c>
      <c r="B40" s="84" t="s">
        <v>337</v>
      </c>
      <c r="C40" s="87">
        <v>86</v>
      </c>
      <c r="D40" s="82" t="s">
        <v>277</v>
      </c>
    </row>
    <row r="41" spans="1:4">
      <c r="A41" s="86">
        <v>38</v>
      </c>
      <c r="B41" s="84" t="s">
        <v>255</v>
      </c>
      <c r="C41" s="87">
        <v>87</v>
      </c>
      <c r="D41" s="82" t="s">
        <v>277</v>
      </c>
    </row>
    <row r="42" spans="1:4">
      <c r="A42" s="86">
        <v>39</v>
      </c>
      <c r="B42" s="84" t="s">
        <v>256</v>
      </c>
      <c r="C42" s="87">
        <v>88</v>
      </c>
      <c r="D42" s="82" t="s">
        <v>277</v>
      </c>
    </row>
    <row r="43" spans="1:4">
      <c r="A43" s="86">
        <v>40</v>
      </c>
      <c r="B43" s="84" t="s">
        <v>257</v>
      </c>
      <c r="C43" s="87">
        <v>89</v>
      </c>
      <c r="D43" s="82" t="s">
        <v>277</v>
      </c>
    </row>
    <row r="44" spans="1:4">
      <c r="A44" s="86">
        <v>41</v>
      </c>
      <c r="B44" s="84" t="s">
        <v>258</v>
      </c>
      <c r="C44" s="87">
        <v>90</v>
      </c>
      <c r="D44" s="82" t="s">
        <v>278</v>
      </c>
    </row>
    <row r="45" spans="1:4">
      <c r="A45" s="86">
        <v>42</v>
      </c>
      <c r="B45" s="84" t="s">
        <v>259</v>
      </c>
      <c r="C45" s="87">
        <v>91</v>
      </c>
      <c r="D45" s="82" t="s">
        <v>279</v>
      </c>
    </row>
    <row r="46" spans="1:4">
      <c r="A46" s="86">
        <v>43</v>
      </c>
      <c r="B46" s="84" t="s">
        <v>338</v>
      </c>
      <c r="C46" s="87">
        <v>92</v>
      </c>
      <c r="D46" s="82" t="s">
        <v>280</v>
      </c>
    </row>
    <row r="47" spans="1:4">
      <c r="A47" s="86">
        <v>44</v>
      </c>
      <c r="B47" s="84" t="s">
        <v>339</v>
      </c>
      <c r="C47" s="87">
        <v>93</v>
      </c>
      <c r="D47" s="82" t="s">
        <v>281</v>
      </c>
    </row>
    <row r="48" spans="1:4">
      <c r="A48" s="86">
        <v>45</v>
      </c>
      <c r="B48" s="84" t="s">
        <v>340</v>
      </c>
      <c r="C48" s="87">
        <v>94</v>
      </c>
      <c r="D48" s="82" t="s">
        <v>282</v>
      </c>
    </row>
    <row r="49" spans="1:4">
      <c r="A49" s="86">
        <v>46</v>
      </c>
      <c r="B49" s="84" t="s">
        <v>341</v>
      </c>
      <c r="C49" s="87">
        <v>95</v>
      </c>
      <c r="D49" s="82" t="s">
        <v>283</v>
      </c>
    </row>
    <row r="50" spans="1:4">
      <c r="A50" s="86">
        <v>47</v>
      </c>
      <c r="B50" s="84" t="s">
        <v>342</v>
      </c>
      <c r="C50" s="87">
        <v>96</v>
      </c>
      <c r="D50" s="82" t="s">
        <v>284</v>
      </c>
    </row>
    <row r="51" spans="1:4">
      <c r="A51" s="86">
        <v>48</v>
      </c>
      <c r="B51" s="84" t="s">
        <v>343</v>
      </c>
      <c r="C51" s="87">
        <v>97</v>
      </c>
      <c r="D51" s="82" t="s">
        <v>285</v>
      </c>
    </row>
    <row r="52" spans="1:4" ht="14.25" thickBot="1">
      <c r="A52" s="88">
        <v>49</v>
      </c>
      <c r="B52" s="85" t="s">
        <v>288</v>
      </c>
      <c r="C52" s="89">
        <v>98</v>
      </c>
      <c r="D52" s="90"/>
    </row>
  </sheetData>
  <mergeCells count="3">
    <mergeCell ref="A2:D2"/>
    <mergeCell ref="A1:D1"/>
    <mergeCell ref="A3:D3"/>
  </mergeCells>
  <phoneticPr fontId="1" type="noConversion"/>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dimension ref="A1:E200"/>
  <sheetViews>
    <sheetView tabSelected="1" workbookViewId="0">
      <selection activeCell="E9" sqref="E9"/>
    </sheetView>
  </sheetViews>
  <sheetFormatPr defaultRowHeight="20.100000000000001" customHeight="1"/>
  <cols>
    <col min="1" max="1" width="4.625" style="156" customWidth="1"/>
    <col min="2" max="2" width="32.125" style="152" customWidth="1"/>
    <col min="3" max="3" width="29.625" style="152" customWidth="1"/>
    <col min="4" max="4" width="6.25" style="152" customWidth="1"/>
    <col min="5" max="5" width="60.25" style="152" customWidth="1"/>
    <col min="6" max="16384" width="9" style="152"/>
  </cols>
  <sheetData>
    <row r="1" spans="1:5" ht="20.100000000000001" customHeight="1">
      <c r="A1" s="230" t="s">
        <v>591</v>
      </c>
      <c r="B1" s="230"/>
      <c r="C1" s="230"/>
      <c r="D1" s="230"/>
      <c r="E1" s="230"/>
    </row>
    <row r="2" spans="1:5" ht="20.100000000000001" customHeight="1">
      <c r="A2" s="228" t="s">
        <v>590</v>
      </c>
      <c r="B2" s="229"/>
      <c r="C2" s="229"/>
      <c r="D2" s="229"/>
      <c r="E2" s="229"/>
    </row>
    <row r="3" spans="1:5" ht="20.100000000000001" customHeight="1">
      <c r="A3" s="60" t="s">
        <v>103</v>
      </c>
      <c r="B3" s="60" t="s">
        <v>447</v>
      </c>
      <c r="C3" s="60" t="s">
        <v>448</v>
      </c>
      <c r="D3" s="60" t="s">
        <v>178</v>
      </c>
      <c r="E3" s="60" t="s">
        <v>449</v>
      </c>
    </row>
    <row r="4" spans="1:5" ht="20.100000000000001" customHeight="1">
      <c r="A4" s="60">
        <v>1</v>
      </c>
      <c r="B4" s="60" t="s">
        <v>450</v>
      </c>
      <c r="C4" s="60" t="s">
        <v>451</v>
      </c>
      <c r="D4" s="60" t="s">
        <v>452</v>
      </c>
      <c r="E4" s="60" t="s">
        <v>453</v>
      </c>
    </row>
    <row r="5" spans="1:5" ht="20.100000000000001" customHeight="1">
      <c r="A5" s="60">
        <v>2</v>
      </c>
      <c r="B5" s="60" t="s">
        <v>450</v>
      </c>
      <c r="C5" s="60" t="s">
        <v>454</v>
      </c>
      <c r="D5" s="60" t="s">
        <v>452</v>
      </c>
      <c r="E5" s="153"/>
    </row>
    <row r="6" spans="1:5" ht="20.100000000000001" customHeight="1">
      <c r="A6" s="60">
        <v>3</v>
      </c>
      <c r="B6" s="60" t="s">
        <v>450</v>
      </c>
      <c r="C6" s="60" t="s">
        <v>455</v>
      </c>
      <c r="D6" s="60" t="s">
        <v>452</v>
      </c>
      <c r="E6" s="60" t="s">
        <v>456</v>
      </c>
    </row>
    <row r="7" spans="1:5" ht="20.100000000000001" customHeight="1">
      <c r="A7" s="60">
        <v>4</v>
      </c>
      <c r="B7" s="60" t="s">
        <v>450</v>
      </c>
      <c r="C7" s="60" t="s">
        <v>457</v>
      </c>
      <c r="D7" s="60" t="s">
        <v>452</v>
      </c>
      <c r="E7" s="153"/>
    </row>
    <row r="8" spans="1:5" ht="30.75" customHeight="1">
      <c r="A8" s="60">
        <v>5</v>
      </c>
      <c r="B8" s="60" t="s">
        <v>450</v>
      </c>
      <c r="C8" s="60" t="s">
        <v>458</v>
      </c>
      <c r="D8" s="60" t="s">
        <v>452</v>
      </c>
      <c r="E8" s="60" t="s">
        <v>459</v>
      </c>
    </row>
    <row r="9" spans="1:5" ht="20.100000000000001" customHeight="1">
      <c r="A9" s="60">
        <v>6</v>
      </c>
      <c r="B9" s="60" t="s">
        <v>450</v>
      </c>
      <c r="C9" s="60" t="s">
        <v>460</v>
      </c>
      <c r="D9" s="60" t="s">
        <v>452</v>
      </c>
      <c r="E9" s="153"/>
    </row>
    <row r="10" spans="1:5" ht="20.100000000000001" customHeight="1">
      <c r="A10" s="60">
        <v>7</v>
      </c>
      <c r="B10" s="60" t="s">
        <v>450</v>
      </c>
      <c r="C10" s="60" t="s">
        <v>461</v>
      </c>
      <c r="D10" s="60" t="s">
        <v>452</v>
      </c>
      <c r="E10" s="153"/>
    </row>
    <row r="11" spans="1:5" ht="20.100000000000001" customHeight="1">
      <c r="A11" s="60">
        <v>8</v>
      </c>
      <c r="B11" s="60" t="s">
        <v>462</v>
      </c>
      <c r="C11" s="60" t="s">
        <v>458</v>
      </c>
      <c r="D11" s="60" t="s">
        <v>452</v>
      </c>
      <c r="E11" s="60" t="s">
        <v>463</v>
      </c>
    </row>
    <row r="12" spans="1:5" ht="20.100000000000001" customHeight="1">
      <c r="A12" s="60">
        <v>9</v>
      </c>
      <c r="B12" s="60" t="s">
        <v>462</v>
      </c>
      <c r="C12" s="60" t="s">
        <v>458</v>
      </c>
      <c r="D12" s="60" t="s">
        <v>452</v>
      </c>
      <c r="E12" s="60" t="s">
        <v>453</v>
      </c>
    </row>
    <row r="13" spans="1:5" ht="20.100000000000001" customHeight="1">
      <c r="A13" s="60">
        <v>10</v>
      </c>
      <c r="B13" s="60" t="s">
        <v>450</v>
      </c>
      <c r="C13" s="60" t="s">
        <v>454</v>
      </c>
      <c r="D13" s="60" t="s">
        <v>452</v>
      </c>
      <c r="E13" s="153"/>
    </row>
    <row r="14" spans="1:5" ht="20.100000000000001" customHeight="1">
      <c r="A14" s="60">
        <v>11</v>
      </c>
      <c r="B14" s="60" t="s">
        <v>462</v>
      </c>
      <c r="C14" s="60" t="s">
        <v>460</v>
      </c>
      <c r="D14" s="60" t="s">
        <v>452</v>
      </c>
      <c r="E14" s="153"/>
    </row>
    <row r="15" spans="1:5" ht="20.100000000000001" customHeight="1">
      <c r="A15" s="60">
        <v>12</v>
      </c>
      <c r="B15" s="60" t="s">
        <v>462</v>
      </c>
      <c r="C15" s="60" t="s">
        <v>461</v>
      </c>
      <c r="D15" s="60" t="s">
        <v>452</v>
      </c>
      <c r="E15" s="153"/>
    </row>
    <row r="16" spans="1:5" ht="20.100000000000001" customHeight="1">
      <c r="A16" s="60">
        <v>13</v>
      </c>
      <c r="B16" s="60" t="s">
        <v>462</v>
      </c>
      <c r="C16" s="60" t="s">
        <v>455</v>
      </c>
      <c r="D16" s="60" t="s">
        <v>452</v>
      </c>
      <c r="E16" s="60" t="s">
        <v>464</v>
      </c>
    </row>
    <row r="17" spans="1:5" ht="20.100000000000001" customHeight="1">
      <c r="A17" s="60">
        <v>14</v>
      </c>
      <c r="B17" s="60" t="s">
        <v>462</v>
      </c>
      <c r="C17" s="60" t="s">
        <v>457</v>
      </c>
      <c r="D17" s="60" t="s">
        <v>452</v>
      </c>
      <c r="E17" s="153"/>
    </row>
    <row r="18" spans="1:5" ht="20.100000000000001" customHeight="1">
      <c r="A18" s="60">
        <v>15</v>
      </c>
      <c r="B18" s="60" t="s">
        <v>462</v>
      </c>
      <c r="C18" s="60" t="s">
        <v>458</v>
      </c>
      <c r="D18" s="60" t="s">
        <v>452</v>
      </c>
      <c r="E18" s="60" t="s">
        <v>453</v>
      </c>
    </row>
    <row r="19" spans="1:5" ht="20.100000000000001" customHeight="1">
      <c r="A19" s="60">
        <v>16</v>
      </c>
      <c r="B19" s="60" t="s">
        <v>462</v>
      </c>
      <c r="C19" s="60" t="s">
        <v>460</v>
      </c>
      <c r="D19" s="60" t="s">
        <v>452</v>
      </c>
      <c r="E19" s="153"/>
    </row>
    <row r="20" spans="1:5" ht="20.100000000000001" customHeight="1">
      <c r="A20" s="60">
        <v>17</v>
      </c>
      <c r="B20" s="60" t="s">
        <v>462</v>
      </c>
      <c r="C20" s="60" t="s">
        <v>461</v>
      </c>
      <c r="D20" s="60" t="s">
        <v>452</v>
      </c>
      <c r="E20" s="153"/>
    </row>
    <row r="21" spans="1:5" ht="20.100000000000001" customHeight="1">
      <c r="A21" s="60">
        <v>18</v>
      </c>
      <c r="B21" s="60" t="s">
        <v>462</v>
      </c>
      <c r="C21" s="60" t="s">
        <v>451</v>
      </c>
      <c r="D21" s="60" t="s">
        <v>452</v>
      </c>
      <c r="E21" s="60" t="s">
        <v>453</v>
      </c>
    </row>
    <row r="22" spans="1:5" ht="20.100000000000001" customHeight="1">
      <c r="A22" s="60">
        <v>19</v>
      </c>
      <c r="B22" s="60" t="s">
        <v>462</v>
      </c>
      <c r="C22" s="60" t="s">
        <v>454</v>
      </c>
      <c r="D22" s="60" t="s">
        <v>452</v>
      </c>
      <c r="E22" s="153"/>
    </row>
    <row r="23" spans="1:5" ht="20.100000000000001" customHeight="1">
      <c r="A23" s="60">
        <v>20</v>
      </c>
      <c r="B23" s="60" t="s">
        <v>465</v>
      </c>
      <c r="C23" s="60" t="s">
        <v>458</v>
      </c>
      <c r="D23" s="60" t="s">
        <v>452</v>
      </c>
      <c r="E23" s="60" t="s">
        <v>453</v>
      </c>
    </row>
    <row r="24" spans="1:5" ht="20.100000000000001" customHeight="1">
      <c r="A24" s="60">
        <v>21</v>
      </c>
      <c r="B24" s="60" t="s">
        <v>465</v>
      </c>
      <c r="C24" s="60" t="s">
        <v>458</v>
      </c>
      <c r="D24" s="60" t="s">
        <v>452</v>
      </c>
      <c r="E24" s="60" t="s">
        <v>466</v>
      </c>
    </row>
    <row r="25" spans="1:5" ht="20.100000000000001" customHeight="1">
      <c r="A25" s="60">
        <v>22</v>
      </c>
      <c r="B25" s="60" t="s">
        <v>465</v>
      </c>
      <c r="C25" s="60" t="s">
        <v>461</v>
      </c>
      <c r="D25" s="60" t="s">
        <v>452</v>
      </c>
      <c r="E25" s="153"/>
    </row>
    <row r="26" spans="1:5" ht="20.100000000000001" customHeight="1">
      <c r="A26" s="60">
        <v>23</v>
      </c>
      <c r="B26" s="60" t="s">
        <v>465</v>
      </c>
      <c r="C26" s="60" t="s">
        <v>460</v>
      </c>
      <c r="D26" s="60" t="s">
        <v>452</v>
      </c>
      <c r="E26" s="153"/>
    </row>
    <row r="27" spans="1:5" ht="20.100000000000001" customHeight="1">
      <c r="A27" s="60">
        <v>24</v>
      </c>
      <c r="B27" s="60" t="s">
        <v>465</v>
      </c>
      <c r="C27" s="60" t="s">
        <v>451</v>
      </c>
      <c r="D27" s="60" t="s">
        <v>452</v>
      </c>
      <c r="E27" s="60" t="s">
        <v>453</v>
      </c>
    </row>
    <row r="28" spans="1:5" ht="20.100000000000001" customHeight="1">
      <c r="A28" s="60">
        <v>25</v>
      </c>
      <c r="B28" s="60" t="s">
        <v>465</v>
      </c>
      <c r="C28" s="60" t="s">
        <v>454</v>
      </c>
      <c r="D28" s="60" t="s">
        <v>452</v>
      </c>
      <c r="E28" s="153"/>
    </row>
    <row r="29" spans="1:5" ht="20.100000000000001" customHeight="1">
      <c r="A29" s="60">
        <v>26</v>
      </c>
      <c r="B29" s="60" t="s">
        <v>465</v>
      </c>
      <c r="C29" s="60" t="s">
        <v>467</v>
      </c>
      <c r="D29" s="60" t="s">
        <v>452</v>
      </c>
      <c r="E29" s="60" t="s">
        <v>464</v>
      </c>
    </row>
    <row r="30" spans="1:5" ht="20.100000000000001" customHeight="1">
      <c r="A30" s="60">
        <v>27</v>
      </c>
      <c r="B30" s="60" t="s">
        <v>465</v>
      </c>
      <c r="C30" s="60" t="s">
        <v>457</v>
      </c>
      <c r="D30" s="60" t="s">
        <v>452</v>
      </c>
      <c r="E30" s="153"/>
    </row>
    <row r="31" spans="1:5" ht="20.100000000000001" customHeight="1">
      <c r="A31" s="60">
        <v>28</v>
      </c>
      <c r="B31" s="60" t="s">
        <v>468</v>
      </c>
      <c r="C31" s="60" t="s">
        <v>469</v>
      </c>
      <c r="D31" s="60" t="s">
        <v>452</v>
      </c>
      <c r="E31" s="60" t="s">
        <v>453</v>
      </c>
    </row>
    <row r="32" spans="1:5" ht="20.100000000000001" customHeight="1">
      <c r="A32" s="60">
        <v>29</v>
      </c>
      <c r="B32" s="60" t="s">
        <v>468</v>
      </c>
      <c r="C32" s="60" t="s">
        <v>460</v>
      </c>
      <c r="D32" s="60" t="s">
        <v>452</v>
      </c>
      <c r="E32" s="153"/>
    </row>
    <row r="33" spans="1:5" ht="20.100000000000001" customHeight="1">
      <c r="A33" s="60">
        <v>30</v>
      </c>
      <c r="B33" s="60" t="s">
        <v>468</v>
      </c>
      <c r="C33" s="60" t="s">
        <v>458</v>
      </c>
      <c r="D33" s="60" t="s">
        <v>452</v>
      </c>
      <c r="E33" s="60" t="s">
        <v>466</v>
      </c>
    </row>
    <row r="34" spans="1:5" ht="20.100000000000001" customHeight="1">
      <c r="A34" s="60">
        <v>31</v>
      </c>
      <c r="B34" s="60" t="s">
        <v>468</v>
      </c>
      <c r="C34" s="60" t="s">
        <v>461</v>
      </c>
      <c r="D34" s="60" t="s">
        <v>452</v>
      </c>
      <c r="E34" s="153"/>
    </row>
    <row r="35" spans="1:5" ht="20.100000000000001" customHeight="1">
      <c r="A35" s="60">
        <v>32</v>
      </c>
      <c r="B35" s="60" t="s">
        <v>468</v>
      </c>
      <c r="C35" s="60" t="s">
        <v>455</v>
      </c>
      <c r="D35" s="60" t="s">
        <v>452</v>
      </c>
      <c r="E35" s="60" t="s">
        <v>464</v>
      </c>
    </row>
    <row r="36" spans="1:5" ht="20.100000000000001" customHeight="1">
      <c r="A36" s="60">
        <v>33</v>
      </c>
      <c r="B36" s="60" t="s">
        <v>468</v>
      </c>
      <c r="C36" s="60" t="s">
        <v>457</v>
      </c>
      <c r="D36" s="60" t="s">
        <v>452</v>
      </c>
      <c r="E36" s="153"/>
    </row>
    <row r="37" spans="1:5" ht="20.100000000000001" customHeight="1">
      <c r="A37" s="60">
        <v>34</v>
      </c>
      <c r="B37" s="60" t="s">
        <v>468</v>
      </c>
      <c r="C37" s="60" t="s">
        <v>454</v>
      </c>
      <c r="D37" s="60" t="s">
        <v>452</v>
      </c>
      <c r="E37" s="153"/>
    </row>
    <row r="38" spans="1:5" ht="20.100000000000001" customHeight="1">
      <c r="A38" s="227" t="s">
        <v>470</v>
      </c>
      <c r="B38" s="227"/>
      <c r="C38" s="227"/>
      <c r="D38" s="227"/>
      <c r="E38" s="227"/>
    </row>
    <row r="39" spans="1:5" ht="20.100000000000001" customHeight="1">
      <c r="A39" s="60">
        <v>35</v>
      </c>
      <c r="B39" s="155" t="s">
        <v>471</v>
      </c>
      <c r="C39" s="60" t="s">
        <v>472</v>
      </c>
      <c r="D39" s="155" t="s">
        <v>452</v>
      </c>
      <c r="E39" s="155" t="s">
        <v>473</v>
      </c>
    </row>
    <row r="40" spans="1:5" ht="20.100000000000001" customHeight="1">
      <c r="A40" s="60">
        <v>36</v>
      </c>
      <c r="B40" s="60" t="s">
        <v>471</v>
      </c>
      <c r="C40" s="60" t="s">
        <v>472</v>
      </c>
      <c r="D40" s="60" t="s">
        <v>452</v>
      </c>
      <c r="E40" s="60" t="s">
        <v>453</v>
      </c>
    </row>
    <row r="41" spans="1:5" ht="20.100000000000001" customHeight="1">
      <c r="A41" s="154">
        <v>37</v>
      </c>
      <c r="B41" s="60" t="s">
        <v>471</v>
      </c>
      <c r="C41" s="60" t="s">
        <v>472</v>
      </c>
      <c r="D41" s="60" t="s">
        <v>452</v>
      </c>
      <c r="E41" s="60" t="s">
        <v>474</v>
      </c>
    </row>
    <row r="42" spans="1:5" ht="20.100000000000001" customHeight="1">
      <c r="A42" s="154">
        <v>38</v>
      </c>
      <c r="B42" s="60" t="s">
        <v>471</v>
      </c>
      <c r="C42" s="60" t="s">
        <v>475</v>
      </c>
      <c r="D42" s="60" t="s">
        <v>452</v>
      </c>
      <c r="E42" s="60" t="s">
        <v>476</v>
      </c>
    </row>
    <row r="43" spans="1:5" ht="20.100000000000001" customHeight="1">
      <c r="A43" s="154">
        <v>39</v>
      </c>
      <c r="B43" s="60" t="s">
        <v>471</v>
      </c>
      <c r="C43" s="60" t="s">
        <v>477</v>
      </c>
      <c r="D43" s="60" t="s">
        <v>452</v>
      </c>
      <c r="E43" s="60" t="s">
        <v>478</v>
      </c>
    </row>
    <row r="44" spans="1:5" ht="20.100000000000001" customHeight="1">
      <c r="A44" s="154">
        <v>40</v>
      </c>
      <c r="B44" s="60" t="s">
        <v>471</v>
      </c>
      <c r="C44" s="60" t="s">
        <v>477</v>
      </c>
      <c r="D44" s="60" t="s">
        <v>452</v>
      </c>
      <c r="E44" s="60" t="s">
        <v>479</v>
      </c>
    </row>
    <row r="45" spans="1:5" ht="20.100000000000001" customHeight="1">
      <c r="A45" s="154">
        <v>41</v>
      </c>
      <c r="B45" s="60" t="s">
        <v>471</v>
      </c>
      <c r="C45" s="60" t="s">
        <v>477</v>
      </c>
      <c r="D45" s="60" t="s">
        <v>452</v>
      </c>
      <c r="E45" s="60" t="s">
        <v>474</v>
      </c>
    </row>
    <row r="46" spans="1:5" ht="20.100000000000001" customHeight="1">
      <c r="A46" s="154">
        <v>42</v>
      </c>
      <c r="B46" s="60" t="s">
        <v>471</v>
      </c>
      <c r="C46" s="60" t="s">
        <v>461</v>
      </c>
      <c r="D46" s="60" t="s">
        <v>452</v>
      </c>
      <c r="E46" s="153"/>
    </row>
    <row r="47" spans="1:5" ht="20.100000000000001" customHeight="1">
      <c r="A47" s="154">
        <v>43</v>
      </c>
      <c r="B47" s="60" t="s">
        <v>471</v>
      </c>
      <c r="C47" s="60" t="s">
        <v>454</v>
      </c>
      <c r="D47" s="60" t="s">
        <v>452</v>
      </c>
      <c r="E47" s="153"/>
    </row>
    <row r="48" spans="1:5" ht="20.100000000000001" customHeight="1">
      <c r="A48" s="154">
        <v>44</v>
      </c>
      <c r="B48" s="60" t="s">
        <v>480</v>
      </c>
      <c r="C48" s="60" t="s">
        <v>481</v>
      </c>
      <c r="D48" s="60" t="s">
        <v>452</v>
      </c>
      <c r="E48" s="153"/>
    </row>
    <row r="49" spans="1:5" ht="20.100000000000001" customHeight="1">
      <c r="A49" s="154">
        <v>45</v>
      </c>
      <c r="B49" s="60" t="s">
        <v>471</v>
      </c>
      <c r="C49" s="60" t="s">
        <v>482</v>
      </c>
      <c r="D49" s="60" t="s">
        <v>452</v>
      </c>
      <c r="E49" s="60" t="s">
        <v>453</v>
      </c>
    </row>
    <row r="50" spans="1:5" ht="20.100000000000001" customHeight="1">
      <c r="A50" s="154">
        <v>46</v>
      </c>
      <c r="B50" s="60" t="s">
        <v>471</v>
      </c>
      <c r="C50" s="60" t="s">
        <v>483</v>
      </c>
      <c r="D50" s="60" t="s">
        <v>452</v>
      </c>
      <c r="E50" s="60" t="s">
        <v>484</v>
      </c>
    </row>
    <row r="51" spans="1:5" ht="20.100000000000001" customHeight="1">
      <c r="A51" s="154">
        <v>47</v>
      </c>
      <c r="B51" s="60" t="s">
        <v>471</v>
      </c>
      <c r="C51" s="60" t="s">
        <v>460</v>
      </c>
      <c r="D51" s="60" t="s">
        <v>452</v>
      </c>
      <c r="E51" s="153"/>
    </row>
    <row r="52" spans="1:5" ht="20.100000000000001" customHeight="1">
      <c r="A52" s="154">
        <v>48</v>
      </c>
      <c r="B52" s="60" t="s">
        <v>485</v>
      </c>
      <c r="C52" s="60" t="s">
        <v>477</v>
      </c>
      <c r="D52" s="60" t="s">
        <v>452</v>
      </c>
      <c r="E52" s="60" t="s">
        <v>479</v>
      </c>
    </row>
    <row r="53" spans="1:5" ht="20.100000000000001" customHeight="1">
      <c r="A53" s="154">
        <v>49</v>
      </c>
      <c r="B53" s="60" t="s">
        <v>485</v>
      </c>
      <c r="C53" s="60" t="s">
        <v>486</v>
      </c>
      <c r="D53" s="60" t="s">
        <v>452</v>
      </c>
      <c r="E53" s="60" t="s">
        <v>474</v>
      </c>
    </row>
    <row r="54" spans="1:5" ht="20.100000000000001" customHeight="1">
      <c r="A54" s="154">
        <v>50</v>
      </c>
      <c r="B54" s="60" t="s">
        <v>485</v>
      </c>
      <c r="C54" s="60" t="s">
        <v>477</v>
      </c>
      <c r="D54" s="60" t="s">
        <v>452</v>
      </c>
      <c r="E54" s="60" t="s">
        <v>478</v>
      </c>
    </row>
    <row r="55" spans="1:5" ht="20.100000000000001" customHeight="1">
      <c r="A55" s="154">
        <v>51</v>
      </c>
      <c r="B55" s="60" t="s">
        <v>485</v>
      </c>
      <c r="C55" s="60" t="s">
        <v>475</v>
      </c>
      <c r="D55" s="60" t="s">
        <v>452</v>
      </c>
      <c r="E55" s="60" t="s">
        <v>476</v>
      </c>
    </row>
    <row r="56" spans="1:5" ht="20.100000000000001" customHeight="1">
      <c r="A56" s="154">
        <v>52</v>
      </c>
      <c r="B56" s="60" t="s">
        <v>485</v>
      </c>
      <c r="C56" s="60" t="s">
        <v>483</v>
      </c>
      <c r="D56" s="60" t="s">
        <v>452</v>
      </c>
      <c r="E56" s="60" t="s">
        <v>484</v>
      </c>
    </row>
    <row r="57" spans="1:5" ht="20.100000000000001" customHeight="1">
      <c r="A57" s="154">
        <v>53</v>
      </c>
      <c r="B57" s="60" t="s">
        <v>485</v>
      </c>
      <c r="C57" s="60" t="s">
        <v>477</v>
      </c>
      <c r="D57" s="60" t="s">
        <v>452</v>
      </c>
      <c r="E57" s="60" t="s">
        <v>479</v>
      </c>
    </row>
    <row r="58" spans="1:5" ht="20.100000000000001" customHeight="1">
      <c r="A58" s="154">
        <v>54</v>
      </c>
      <c r="B58" s="60" t="s">
        <v>485</v>
      </c>
      <c r="C58" s="60" t="s">
        <v>486</v>
      </c>
      <c r="D58" s="60" t="s">
        <v>452</v>
      </c>
      <c r="E58" s="60" t="s">
        <v>474</v>
      </c>
    </row>
    <row r="59" spans="1:5" ht="20.100000000000001" customHeight="1">
      <c r="A59" s="154">
        <v>55</v>
      </c>
      <c r="B59" s="60" t="s">
        <v>485</v>
      </c>
      <c r="C59" s="60" t="s">
        <v>477</v>
      </c>
      <c r="D59" s="60" t="s">
        <v>452</v>
      </c>
      <c r="E59" s="60" t="s">
        <v>478</v>
      </c>
    </row>
    <row r="60" spans="1:5" ht="20.100000000000001" customHeight="1">
      <c r="A60" s="154">
        <v>56</v>
      </c>
      <c r="B60" s="60" t="s">
        <v>485</v>
      </c>
      <c r="C60" s="60" t="s">
        <v>475</v>
      </c>
      <c r="D60" s="60" t="s">
        <v>452</v>
      </c>
      <c r="E60" s="60" t="s">
        <v>476</v>
      </c>
    </row>
    <row r="61" spans="1:5" ht="20.100000000000001" customHeight="1">
      <c r="A61" s="154">
        <v>57</v>
      </c>
      <c r="B61" s="60" t="s">
        <v>485</v>
      </c>
      <c r="C61" s="60" t="s">
        <v>483</v>
      </c>
      <c r="D61" s="60" t="s">
        <v>452</v>
      </c>
      <c r="E61" s="60" t="s">
        <v>484</v>
      </c>
    </row>
    <row r="62" spans="1:5" ht="20.100000000000001" customHeight="1">
      <c r="A62" s="154">
        <v>58</v>
      </c>
      <c r="B62" s="60" t="s">
        <v>485</v>
      </c>
      <c r="C62" s="60" t="s">
        <v>477</v>
      </c>
      <c r="D62" s="60" t="s">
        <v>452</v>
      </c>
      <c r="E62" s="60" t="s">
        <v>479</v>
      </c>
    </row>
    <row r="63" spans="1:5" ht="20.100000000000001" customHeight="1">
      <c r="A63" s="154">
        <v>59</v>
      </c>
      <c r="B63" s="60" t="s">
        <v>485</v>
      </c>
      <c r="C63" s="60" t="s">
        <v>482</v>
      </c>
      <c r="D63" s="60" t="s">
        <v>452</v>
      </c>
      <c r="E63" s="60" t="s">
        <v>453</v>
      </c>
    </row>
    <row r="64" spans="1:5" ht="20.100000000000001" customHeight="1">
      <c r="A64" s="154">
        <v>60</v>
      </c>
      <c r="B64" s="60" t="s">
        <v>485</v>
      </c>
      <c r="C64" s="60" t="s">
        <v>487</v>
      </c>
      <c r="D64" s="60" t="s">
        <v>452</v>
      </c>
      <c r="E64" s="60" t="s">
        <v>473</v>
      </c>
    </row>
    <row r="65" spans="1:5" ht="20.100000000000001" customHeight="1">
      <c r="A65" s="154">
        <v>61</v>
      </c>
      <c r="B65" s="60" t="s">
        <v>485</v>
      </c>
      <c r="C65" s="60" t="s">
        <v>472</v>
      </c>
      <c r="D65" s="60" t="s">
        <v>452</v>
      </c>
      <c r="E65" s="60" t="s">
        <v>453</v>
      </c>
    </row>
    <row r="66" spans="1:5" ht="20.100000000000001" customHeight="1">
      <c r="A66" s="154">
        <v>62</v>
      </c>
      <c r="B66" s="60" t="s">
        <v>485</v>
      </c>
      <c r="C66" s="60" t="s">
        <v>487</v>
      </c>
      <c r="D66" s="60" t="s">
        <v>452</v>
      </c>
      <c r="E66" s="60" t="s">
        <v>474</v>
      </c>
    </row>
    <row r="67" spans="1:5" ht="20.100000000000001" customHeight="1">
      <c r="A67" s="154">
        <v>63</v>
      </c>
      <c r="B67" s="60" t="s">
        <v>485</v>
      </c>
      <c r="C67" s="60" t="s">
        <v>461</v>
      </c>
      <c r="D67" s="60" t="s">
        <v>452</v>
      </c>
      <c r="E67" s="60"/>
    </row>
    <row r="68" spans="1:5" ht="20.100000000000001" customHeight="1">
      <c r="A68" s="154">
        <v>64</v>
      </c>
      <c r="B68" s="60" t="s">
        <v>485</v>
      </c>
      <c r="C68" s="60" t="s">
        <v>460</v>
      </c>
      <c r="D68" s="60" t="s">
        <v>452</v>
      </c>
      <c r="E68" s="60"/>
    </row>
    <row r="69" spans="1:5" ht="20.100000000000001" customHeight="1">
      <c r="A69" s="154">
        <v>65</v>
      </c>
      <c r="B69" s="60" t="s">
        <v>485</v>
      </c>
      <c r="C69" s="60" t="s">
        <v>481</v>
      </c>
      <c r="D69" s="60" t="s">
        <v>452</v>
      </c>
      <c r="E69" s="60"/>
    </row>
    <row r="70" spans="1:5" ht="20.100000000000001" customHeight="1">
      <c r="A70" s="154">
        <v>66</v>
      </c>
      <c r="B70" s="60" t="s">
        <v>485</v>
      </c>
      <c r="C70" s="60" t="s">
        <v>454</v>
      </c>
      <c r="D70" s="60" t="s">
        <v>452</v>
      </c>
      <c r="E70" s="60"/>
    </row>
    <row r="71" spans="1:5" ht="20.100000000000001" customHeight="1">
      <c r="A71" s="154">
        <v>67</v>
      </c>
      <c r="B71" s="60" t="s">
        <v>485</v>
      </c>
      <c r="C71" s="60" t="s">
        <v>482</v>
      </c>
      <c r="D71" s="60" t="s">
        <v>452</v>
      </c>
      <c r="E71" s="60" t="s">
        <v>453</v>
      </c>
    </row>
    <row r="72" spans="1:5" ht="20.100000000000001" customHeight="1">
      <c r="A72" s="154">
        <v>68</v>
      </c>
      <c r="B72" s="60" t="s">
        <v>485</v>
      </c>
      <c r="C72" s="60" t="s">
        <v>487</v>
      </c>
      <c r="D72" s="60" t="s">
        <v>452</v>
      </c>
      <c r="E72" s="60" t="s">
        <v>473</v>
      </c>
    </row>
    <row r="73" spans="1:5" ht="20.100000000000001" customHeight="1">
      <c r="A73" s="154">
        <v>69</v>
      </c>
      <c r="B73" s="60" t="s">
        <v>485</v>
      </c>
      <c r="C73" s="60" t="s">
        <v>472</v>
      </c>
      <c r="D73" s="60" t="s">
        <v>452</v>
      </c>
      <c r="E73" s="60" t="s">
        <v>453</v>
      </c>
    </row>
    <row r="74" spans="1:5" ht="20.100000000000001" customHeight="1">
      <c r="A74" s="154">
        <v>70</v>
      </c>
      <c r="B74" s="60" t="s">
        <v>485</v>
      </c>
      <c r="C74" s="60" t="s">
        <v>487</v>
      </c>
      <c r="D74" s="60" t="s">
        <v>452</v>
      </c>
      <c r="E74" s="60" t="s">
        <v>474</v>
      </c>
    </row>
    <row r="75" spans="1:5" ht="20.100000000000001" customHeight="1">
      <c r="A75" s="154">
        <v>71</v>
      </c>
      <c r="B75" s="60" t="s">
        <v>485</v>
      </c>
      <c r="C75" s="60" t="s">
        <v>461</v>
      </c>
      <c r="D75" s="60" t="s">
        <v>452</v>
      </c>
      <c r="E75" s="60"/>
    </row>
    <row r="76" spans="1:5" ht="20.100000000000001" customHeight="1">
      <c r="A76" s="154">
        <v>72</v>
      </c>
      <c r="B76" s="60" t="s">
        <v>488</v>
      </c>
      <c r="C76" s="60" t="s">
        <v>475</v>
      </c>
      <c r="D76" s="60" t="s">
        <v>452</v>
      </c>
      <c r="E76" s="60" t="s">
        <v>476</v>
      </c>
    </row>
    <row r="77" spans="1:5" ht="20.100000000000001" customHeight="1">
      <c r="A77" s="154">
        <v>73</v>
      </c>
      <c r="B77" s="60" t="s">
        <v>488</v>
      </c>
      <c r="C77" s="60" t="s">
        <v>477</v>
      </c>
      <c r="D77" s="60" t="s">
        <v>452</v>
      </c>
      <c r="E77" s="60" t="s">
        <v>478</v>
      </c>
    </row>
    <row r="78" spans="1:5" ht="20.100000000000001" customHeight="1">
      <c r="A78" s="154">
        <v>74</v>
      </c>
      <c r="B78" s="60" t="s">
        <v>488</v>
      </c>
      <c r="C78" s="60" t="s">
        <v>477</v>
      </c>
      <c r="D78" s="60" t="s">
        <v>452</v>
      </c>
      <c r="E78" s="60" t="s">
        <v>479</v>
      </c>
    </row>
    <row r="79" spans="1:5" ht="20.100000000000001" customHeight="1">
      <c r="A79" s="154">
        <v>75</v>
      </c>
      <c r="B79" s="60" t="s">
        <v>488</v>
      </c>
      <c r="C79" s="60" t="s">
        <v>489</v>
      </c>
      <c r="D79" s="60" t="s">
        <v>452</v>
      </c>
      <c r="E79" s="60" t="s">
        <v>473</v>
      </c>
    </row>
    <row r="80" spans="1:5" ht="20.100000000000001" customHeight="1">
      <c r="A80" s="154">
        <v>76</v>
      </c>
      <c r="B80" s="60" t="s">
        <v>488</v>
      </c>
      <c r="C80" s="60" t="s">
        <v>490</v>
      </c>
      <c r="D80" s="60" t="s">
        <v>452</v>
      </c>
      <c r="E80" s="60" t="s">
        <v>474</v>
      </c>
    </row>
    <row r="81" spans="1:5" ht="20.100000000000001" customHeight="1">
      <c r="A81" s="154">
        <v>77</v>
      </c>
      <c r="B81" s="60" t="s">
        <v>488</v>
      </c>
      <c r="C81" s="60" t="s">
        <v>461</v>
      </c>
      <c r="D81" s="60" t="s">
        <v>452</v>
      </c>
      <c r="E81" s="60"/>
    </row>
    <row r="82" spans="1:5" ht="20.100000000000001" customHeight="1">
      <c r="A82" s="154">
        <v>78</v>
      </c>
      <c r="B82" s="60" t="s">
        <v>488</v>
      </c>
      <c r="C82" s="60" t="s">
        <v>460</v>
      </c>
      <c r="D82" s="60" t="s">
        <v>452</v>
      </c>
      <c r="E82" s="60"/>
    </row>
    <row r="83" spans="1:5" ht="20.100000000000001" customHeight="1">
      <c r="A83" s="154">
        <v>79</v>
      </c>
      <c r="B83" s="60" t="s">
        <v>488</v>
      </c>
      <c r="C83" s="60" t="s">
        <v>454</v>
      </c>
      <c r="D83" s="60" t="s">
        <v>452</v>
      </c>
      <c r="E83" s="60"/>
    </row>
    <row r="84" spans="1:5" ht="20.100000000000001" customHeight="1">
      <c r="A84" s="154">
        <v>80</v>
      </c>
      <c r="B84" s="60" t="s">
        <v>488</v>
      </c>
      <c r="C84" s="60" t="s">
        <v>481</v>
      </c>
      <c r="D84" s="60" t="s">
        <v>452</v>
      </c>
      <c r="E84" s="60"/>
    </row>
    <row r="85" spans="1:5" ht="20.100000000000001" customHeight="1">
      <c r="A85" s="154">
        <v>81</v>
      </c>
      <c r="B85" s="60" t="s">
        <v>488</v>
      </c>
      <c r="C85" s="60" t="s">
        <v>491</v>
      </c>
      <c r="D85" s="60" t="s">
        <v>452</v>
      </c>
      <c r="E85" s="60" t="s">
        <v>453</v>
      </c>
    </row>
    <row r="86" spans="1:5" ht="20.100000000000001" customHeight="1">
      <c r="A86" s="154">
        <v>82</v>
      </c>
      <c r="B86" s="60" t="s">
        <v>488</v>
      </c>
      <c r="C86" s="60" t="s">
        <v>482</v>
      </c>
      <c r="D86" s="60" t="s">
        <v>452</v>
      </c>
      <c r="E86" s="60" t="s">
        <v>492</v>
      </c>
    </row>
    <row r="87" spans="1:5" ht="20.100000000000001" customHeight="1">
      <c r="A87" s="154">
        <v>83</v>
      </c>
      <c r="B87" s="60" t="s">
        <v>493</v>
      </c>
      <c r="C87" s="60" t="s">
        <v>475</v>
      </c>
      <c r="D87" s="60" t="s">
        <v>452</v>
      </c>
      <c r="E87" s="60" t="s">
        <v>476</v>
      </c>
    </row>
    <row r="88" spans="1:5" ht="20.100000000000001" customHeight="1">
      <c r="A88" s="154">
        <v>84</v>
      </c>
      <c r="B88" s="60" t="s">
        <v>493</v>
      </c>
      <c r="C88" s="60" t="s">
        <v>482</v>
      </c>
      <c r="D88" s="60" t="s">
        <v>452</v>
      </c>
      <c r="E88" s="60" t="s">
        <v>453</v>
      </c>
    </row>
    <row r="89" spans="1:5" ht="20.100000000000001" customHeight="1">
      <c r="A89" s="154">
        <v>85</v>
      </c>
      <c r="B89" s="60" t="s">
        <v>493</v>
      </c>
      <c r="C89" s="60" t="s">
        <v>494</v>
      </c>
      <c r="D89" s="60" t="s">
        <v>452</v>
      </c>
      <c r="E89" s="60" t="s">
        <v>453</v>
      </c>
    </row>
    <row r="90" spans="1:5" ht="20.100000000000001" customHeight="1">
      <c r="A90" s="154">
        <v>86</v>
      </c>
      <c r="B90" s="60" t="s">
        <v>493</v>
      </c>
      <c r="C90" s="60" t="s">
        <v>472</v>
      </c>
      <c r="D90" s="60" t="s">
        <v>452</v>
      </c>
      <c r="E90" s="60" t="s">
        <v>473</v>
      </c>
    </row>
    <row r="91" spans="1:5" ht="20.100000000000001" customHeight="1">
      <c r="A91" s="154">
        <v>87</v>
      </c>
      <c r="B91" s="60" t="s">
        <v>493</v>
      </c>
      <c r="C91" s="60" t="s">
        <v>490</v>
      </c>
      <c r="D91" s="60" t="s">
        <v>452</v>
      </c>
      <c r="E91" s="60" t="s">
        <v>453</v>
      </c>
    </row>
    <row r="92" spans="1:5" ht="20.100000000000001" customHeight="1">
      <c r="A92" s="154">
        <v>88</v>
      </c>
      <c r="B92" s="60" t="s">
        <v>493</v>
      </c>
      <c r="C92" s="60" t="s">
        <v>490</v>
      </c>
      <c r="D92" s="60" t="s">
        <v>452</v>
      </c>
      <c r="E92" s="60" t="s">
        <v>474</v>
      </c>
    </row>
    <row r="93" spans="1:5" ht="20.100000000000001" customHeight="1">
      <c r="A93" s="154">
        <v>89</v>
      </c>
      <c r="B93" s="60" t="s">
        <v>493</v>
      </c>
      <c r="C93" s="60" t="s">
        <v>477</v>
      </c>
      <c r="D93" s="60" t="s">
        <v>452</v>
      </c>
      <c r="E93" s="60" t="s">
        <v>478</v>
      </c>
    </row>
    <row r="94" spans="1:5" ht="20.100000000000001" customHeight="1">
      <c r="A94" s="154">
        <v>90</v>
      </c>
      <c r="B94" s="60" t="s">
        <v>493</v>
      </c>
      <c r="C94" s="60" t="s">
        <v>477</v>
      </c>
      <c r="D94" s="60" t="s">
        <v>452</v>
      </c>
      <c r="E94" s="60" t="s">
        <v>479</v>
      </c>
    </row>
    <row r="95" spans="1:5" ht="20.100000000000001" customHeight="1">
      <c r="A95" s="154">
        <v>91</v>
      </c>
      <c r="B95" s="60" t="s">
        <v>493</v>
      </c>
      <c r="C95" s="60" t="s">
        <v>477</v>
      </c>
      <c r="D95" s="60" t="s">
        <v>452</v>
      </c>
      <c r="E95" s="60" t="s">
        <v>474</v>
      </c>
    </row>
    <row r="96" spans="1:5" ht="20.100000000000001" customHeight="1">
      <c r="A96" s="154">
        <v>92</v>
      </c>
      <c r="B96" s="60" t="s">
        <v>493</v>
      </c>
      <c r="C96" s="60" t="s">
        <v>460</v>
      </c>
      <c r="D96" s="60" t="s">
        <v>452</v>
      </c>
      <c r="E96" s="60"/>
    </row>
    <row r="97" spans="1:5" ht="20.100000000000001" customHeight="1">
      <c r="A97" s="154">
        <v>93</v>
      </c>
      <c r="B97" s="60" t="s">
        <v>493</v>
      </c>
      <c r="C97" s="60" t="s">
        <v>461</v>
      </c>
      <c r="D97" s="60" t="s">
        <v>452</v>
      </c>
      <c r="E97" s="60"/>
    </row>
    <row r="98" spans="1:5" ht="20.100000000000001" customHeight="1">
      <c r="A98" s="154">
        <v>94</v>
      </c>
      <c r="B98" s="60" t="s">
        <v>493</v>
      </c>
      <c r="C98" s="60" t="s">
        <v>481</v>
      </c>
      <c r="D98" s="60" t="s">
        <v>452</v>
      </c>
      <c r="E98" s="60"/>
    </row>
    <row r="99" spans="1:5" ht="20.100000000000001" customHeight="1">
      <c r="A99" s="60">
        <v>95</v>
      </c>
      <c r="B99" s="60" t="s">
        <v>493</v>
      </c>
      <c r="C99" s="60" t="s">
        <v>454</v>
      </c>
      <c r="D99" s="60" t="s">
        <v>452</v>
      </c>
      <c r="E99" s="60"/>
    </row>
    <row r="100" spans="1:5" ht="20.100000000000001" customHeight="1">
      <c r="A100" s="170" t="s">
        <v>495</v>
      </c>
      <c r="B100" s="170"/>
      <c r="C100" s="170"/>
      <c r="D100" s="170"/>
      <c r="E100" s="170"/>
    </row>
    <row r="101" spans="1:5" ht="20.100000000000001" customHeight="1">
      <c r="A101" s="60">
        <v>96</v>
      </c>
      <c r="B101" s="60" t="s">
        <v>496</v>
      </c>
      <c r="C101" s="60" t="s">
        <v>497</v>
      </c>
      <c r="D101" s="60" t="s">
        <v>452</v>
      </c>
      <c r="E101" s="60" t="s">
        <v>498</v>
      </c>
    </row>
    <row r="102" spans="1:5" ht="20.100000000000001" customHeight="1">
      <c r="A102" s="60">
        <v>97</v>
      </c>
      <c r="B102" s="60" t="s">
        <v>496</v>
      </c>
      <c r="C102" s="60" t="s">
        <v>499</v>
      </c>
      <c r="D102" s="60" t="s">
        <v>452</v>
      </c>
      <c r="E102" s="60" t="s">
        <v>453</v>
      </c>
    </row>
    <row r="103" spans="1:5" ht="20.100000000000001" customHeight="1">
      <c r="A103" s="154">
        <v>98</v>
      </c>
      <c r="B103" s="60" t="s">
        <v>496</v>
      </c>
      <c r="C103" s="60" t="s">
        <v>500</v>
      </c>
      <c r="D103" s="60" t="s">
        <v>452</v>
      </c>
      <c r="E103" s="60" t="s">
        <v>501</v>
      </c>
    </row>
    <row r="104" spans="1:5" ht="35.25" customHeight="1">
      <c r="A104" s="154">
        <v>99</v>
      </c>
      <c r="B104" s="60" t="s">
        <v>496</v>
      </c>
      <c r="C104" s="60" t="s">
        <v>502</v>
      </c>
      <c r="D104" s="60" t="s">
        <v>452</v>
      </c>
      <c r="E104" s="60" t="s">
        <v>503</v>
      </c>
    </row>
    <row r="105" spans="1:5" ht="20.100000000000001" customHeight="1">
      <c r="A105" s="154">
        <v>100</v>
      </c>
      <c r="B105" s="60" t="s">
        <v>496</v>
      </c>
      <c r="C105" s="60" t="s">
        <v>504</v>
      </c>
      <c r="D105" s="60" t="s">
        <v>452</v>
      </c>
      <c r="E105" s="60" t="s">
        <v>505</v>
      </c>
    </row>
    <row r="106" spans="1:5" ht="20.100000000000001" customHeight="1">
      <c r="A106" s="154">
        <v>101</v>
      </c>
      <c r="B106" s="60" t="s">
        <v>496</v>
      </c>
      <c r="C106" s="60" t="s">
        <v>497</v>
      </c>
      <c r="D106" s="60" t="s">
        <v>452</v>
      </c>
      <c r="E106" s="60" t="s">
        <v>501</v>
      </c>
    </row>
    <row r="107" spans="1:5" ht="20.100000000000001" customHeight="1">
      <c r="A107" s="154">
        <v>102</v>
      </c>
      <c r="B107" s="60" t="s">
        <v>496</v>
      </c>
      <c r="C107" s="60" t="s">
        <v>506</v>
      </c>
      <c r="D107" s="60" t="s">
        <v>452</v>
      </c>
      <c r="E107" s="60" t="s">
        <v>501</v>
      </c>
    </row>
    <row r="108" spans="1:5" ht="20.100000000000001" customHeight="1">
      <c r="A108" s="154">
        <v>103</v>
      </c>
      <c r="B108" s="60" t="s">
        <v>496</v>
      </c>
      <c r="C108" s="60" t="s">
        <v>507</v>
      </c>
      <c r="D108" s="60" t="s">
        <v>452</v>
      </c>
      <c r="E108" s="60" t="s">
        <v>508</v>
      </c>
    </row>
    <row r="109" spans="1:5" ht="20.100000000000001" customHeight="1">
      <c r="A109" s="154">
        <v>104</v>
      </c>
      <c r="B109" s="60" t="s">
        <v>496</v>
      </c>
      <c r="C109" s="60" t="s">
        <v>461</v>
      </c>
      <c r="D109" s="60" t="s">
        <v>452</v>
      </c>
      <c r="E109" s="60"/>
    </row>
    <row r="110" spans="1:5" ht="20.100000000000001" customHeight="1">
      <c r="A110" s="154">
        <v>105</v>
      </c>
      <c r="B110" s="60" t="s">
        <v>496</v>
      </c>
      <c r="C110" s="60" t="s">
        <v>460</v>
      </c>
      <c r="D110" s="60" t="s">
        <v>452</v>
      </c>
      <c r="E110" s="60"/>
    </row>
    <row r="111" spans="1:5" ht="20.100000000000001" customHeight="1">
      <c r="A111" s="154">
        <v>106</v>
      </c>
      <c r="B111" s="60" t="s">
        <v>496</v>
      </c>
      <c r="C111" s="60" t="s">
        <v>500</v>
      </c>
      <c r="D111" s="60" t="s">
        <v>452</v>
      </c>
      <c r="E111" s="60" t="s">
        <v>509</v>
      </c>
    </row>
    <row r="112" spans="1:5" ht="20.100000000000001" customHeight="1">
      <c r="A112" s="154">
        <v>107</v>
      </c>
      <c r="B112" s="60" t="s">
        <v>496</v>
      </c>
      <c r="C112" s="60" t="s">
        <v>510</v>
      </c>
      <c r="D112" s="60" t="s">
        <v>452</v>
      </c>
      <c r="E112" s="60" t="s">
        <v>508</v>
      </c>
    </row>
    <row r="113" spans="1:5" ht="20.100000000000001" customHeight="1">
      <c r="A113" s="154">
        <v>108</v>
      </c>
      <c r="B113" s="60" t="s">
        <v>496</v>
      </c>
      <c r="C113" s="60" t="s">
        <v>507</v>
      </c>
      <c r="D113" s="60" t="s">
        <v>452</v>
      </c>
      <c r="E113" s="60" t="s">
        <v>511</v>
      </c>
    </row>
    <row r="114" spans="1:5" ht="20.100000000000001" customHeight="1">
      <c r="A114" s="154">
        <v>109</v>
      </c>
      <c r="B114" s="60" t="s">
        <v>496</v>
      </c>
      <c r="C114" s="60" t="s">
        <v>512</v>
      </c>
      <c r="D114" s="60" t="s">
        <v>452</v>
      </c>
      <c r="E114" s="60" t="s">
        <v>513</v>
      </c>
    </row>
    <row r="115" spans="1:5" ht="20.100000000000001" customHeight="1">
      <c r="A115" s="154">
        <v>110</v>
      </c>
      <c r="B115" s="60" t="s">
        <v>496</v>
      </c>
      <c r="C115" s="60" t="s">
        <v>500</v>
      </c>
      <c r="D115" s="60" t="s">
        <v>452</v>
      </c>
      <c r="E115" s="60" t="s">
        <v>514</v>
      </c>
    </row>
    <row r="116" spans="1:5" ht="20.100000000000001" customHeight="1">
      <c r="A116" s="154">
        <v>111</v>
      </c>
      <c r="B116" s="60" t="s">
        <v>496</v>
      </c>
      <c r="C116" s="60" t="s">
        <v>454</v>
      </c>
      <c r="D116" s="60" t="s">
        <v>452</v>
      </c>
      <c r="E116" s="60"/>
    </row>
    <row r="117" spans="1:5" ht="20.100000000000001" customHeight="1">
      <c r="A117" s="154">
        <v>112</v>
      </c>
      <c r="B117" s="60" t="s">
        <v>496</v>
      </c>
      <c r="C117" s="60" t="s">
        <v>515</v>
      </c>
      <c r="D117" s="60" t="s">
        <v>452</v>
      </c>
      <c r="E117" s="60"/>
    </row>
    <row r="118" spans="1:5" ht="20.100000000000001" customHeight="1">
      <c r="A118" s="154">
        <v>113</v>
      </c>
      <c r="B118" s="60" t="s">
        <v>496</v>
      </c>
      <c r="C118" s="60" t="s">
        <v>500</v>
      </c>
      <c r="D118" s="60" t="s">
        <v>452</v>
      </c>
      <c r="E118" s="60" t="s">
        <v>516</v>
      </c>
    </row>
    <row r="119" spans="1:5" ht="20.100000000000001" customHeight="1">
      <c r="A119" s="154">
        <v>114</v>
      </c>
      <c r="B119" s="60" t="s">
        <v>496</v>
      </c>
      <c r="C119" s="60" t="s">
        <v>497</v>
      </c>
      <c r="D119" s="60" t="s">
        <v>452</v>
      </c>
      <c r="E119" s="60" t="s">
        <v>498</v>
      </c>
    </row>
    <row r="120" spans="1:5" ht="20.100000000000001" customHeight="1">
      <c r="A120" s="154">
        <v>115</v>
      </c>
      <c r="B120" s="60" t="s">
        <v>517</v>
      </c>
      <c r="C120" s="60" t="s">
        <v>512</v>
      </c>
      <c r="D120" s="60" t="s">
        <v>452</v>
      </c>
      <c r="E120" s="60" t="s">
        <v>509</v>
      </c>
    </row>
    <row r="121" spans="1:5" ht="20.100000000000001" customHeight="1">
      <c r="A121" s="154">
        <v>116</v>
      </c>
      <c r="B121" s="60" t="s">
        <v>517</v>
      </c>
      <c r="C121" s="60" t="s">
        <v>518</v>
      </c>
      <c r="D121" s="60" t="s">
        <v>452</v>
      </c>
      <c r="E121" s="60" t="s">
        <v>508</v>
      </c>
    </row>
    <row r="122" spans="1:5" ht="20.100000000000001" customHeight="1">
      <c r="A122" s="154">
        <v>117</v>
      </c>
      <c r="B122" s="60" t="s">
        <v>519</v>
      </c>
      <c r="C122" s="60" t="s">
        <v>520</v>
      </c>
      <c r="D122" s="60" t="s">
        <v>452</v>
      </c>
      <c r="E122" s="60" t="s">
        <v>453</v>
      </c>
    </row>
    <row r="123" spans="1:5" ht="20.100000000000001" customHeight="1">
      <c r="A123" s="154">
        <v>118</v>
      </c>
      <c r="B123" s="60" t="s">
        <v>517</v>
      </c>
      <c r="C123" s="60" t="s">
        <v>512</v>
      </c>
      <c r="D123" s="60" t="s">
        <v>452</v>
      </c>
      <c r="E123" s="60" t="s">
        <v>501</v>
      </c>
    </row>
    <row r="124" spans="1:5" ht="33.75" customHeight="1">
      <c r="A124" s="154">
        <v>119</v>
      </c>
      <c r="B124" s="60" t="s">
        <v>517</v>
      </c>
      <c r="C124" s="60" t="s">
        <v>521</v>
      </c>
      <c r="D124" s="60" t="s">
        <v>452</v>
      </c>
      <c r="E124" s="60" t="s">
        <v>522</v>
      </c>
    </row>
    <row r="125" spans="1:5" ht="20.100000000000001" customHeight="1">
      <c r="A125" s="154">
        <v>120</v>
      </c>
      <c r="B125" s="60" t="s">
        <v>517</v>
      </c>
      <c r="C125" s="60" t="s">
        <v>523</v>
      </c>
      <c r="D125" s="60" t="s">
        <v>452</v>
      </c>
      <c r="E125" s="60" t="s">
        <v>501</v>
      </c>
    </row>
    <row r="126" spans="1:5" ht="20.100000000000001" customHeight="1">
      <c r="A126" s="154">
        <v>121</v>
      </c>
      <c r="B126" s="60" t="s">
        <v>517</v>
      </c>
      <c r="C126" s="60" t="s">
        <v>506</v>
      </c>
      <c r="D126" s="60" t="s">
        <v>452</v>
      </c>
      <c r="E126" s="60" t="s">
        <v>524</v>
      </c>
    </row>
    <row r="127" spans="1:5" ht="20.100000000000001" customHeight="1">
      <c r="A127" s="154">
        <v>122</v>
      </c>
      <c r="B127" s="60" t="s">
        <v>517</v>
      </c>
      <c r="C127" s="60" t="s">
        <v>500</v>
      </c>
      <c r="D127" s="60" t="s">
        <v>452</v>
      </c>
      <c r="E127" s="60" t="s">
        <v>516</v>
      </c>
    </row>
    <row r="128" spans="1:5" ht="20.100000000000001" customHeight="1">
      <c r="A128" s="154">
        <v>123</v>
      </c>
      <c r="B128" s="60" t="s">
        <v>517</v>
      </c>
      <c r="C128" s="60" t="s">
        <v>512</v>
      </c>
      <c r="D128" s="60" t="s">
        <v>452</v>
      </c>
      <c r="E128" s="60" t="s">
        <v>513</v>
      </c>
    </row>
    <row r="129" spans="1:5" ht="20.100000000000001" customHeight="1">
      <c r="A129" s="154">
        <v>124</v>
      </c>
      <c r="B129" s="60" t="s">
        <v>517</v>
      </c>
      <c r="C129" s="60" t="s">
        <v>499</v>
      </c>
      <c r="D129" s="60" t="s">
        <v>452</v>
      </c>
      <c r="E129" s="60" t="s">
        <v>453</v>
      </c>
    </row>
    <row r="130" spans="1:5" ht="20.100000000000001" customHeight="1">
      <c r="A130" s="154">
        <v>125</v>
      </c>
      <c r="B130" s="60" t="s">
        <v>517</v>
      </c>
      <c r="C130" s="60" t="s">
        <v>507</v>
      </c>
      <c r="D130" s="60" t="s">
        <v>452</v>
      </c>
      <c r="E130" s="60" t="s">
        <v>511</v>
      </c>
    </row>
    <row r="131" spans="1:5" ht="20.100000000000001" customHeight="1">
      <c r="A131" s="154">
        <v>126</v>
      </c>
      <c r="B131" s="60" t="s">
        <v>519</v>
      </c>
      <c r="C131" s="60" t="s">
        <v>497</v>
      </c>
      <c r="D131" s="60" t="s">
        <v>452</v>
      </c>
      <c r="E131" s="60" t="s">
        <v>498</v>
      </c>
    </row>
    <row r="132" spans="1:5" ht="20.100000000000001" customHeight="1">
      <c r="A132" s="154">
        <v>127</v>
      </c>
      <c r="B132" s="60" t="s">
        <v>517</v>
      </c>
      <c r="C132" s="60" t="s">
        <v>500</v>
      </c>
      <c r="D132" s="60" t="s">
        <v>452</v>
      </c>
      <c r="E132" s="60" t="s">
        <v>514</v>
      </c>
    </row>
    <row r="133" spans="1:5" ht="20.100000000000001" customHeight="1">
      <c r="A133" s="154">
        <v>128</v>
      </c>
      <c r="B133" s="60" t="s">
        <v>517</v>
      </c>
      <c r="C133" s="60" t="s">
        <v>507</v>
      </c>
      <c r="D133" s="60" t="s">
        <v>452</v>
      </c>
      <c r="E133" s="60" t="s">
        <v>508</v>
      </c>
    </row>
    <row r="134" spans="1:5" ht="20.100000000000001" customHeight="1">
      <c r="A134" s="154">
        <v>129</v>
      </c>
      <c r="B134" s="60" t="s">
        <v>525</v>
      </c>
      <c r="C134" s="60" t="s">
        <v>523</v>
      </c>
      <c r="D134" s="60" t="s">
        <v>452</v>
      </c>
      <c r="E134" s="60" t="s">
        <v>526</v>
      </c>
    </row>
    <row r="135" spans="1:5" ht="20.100000000000001" customHeight="1">
      <c r="A135" s="154">
        <v>130</v>
      </c>
      <c r="B135" s="60" t="s">
        <v>525</v>
      </c>
      <c r="C135" s="60" t="s">
        <v>527</v>
      </c>
      <c r="D135" s="60" t="s">
        <v>452</v>
      </c>
      <c r="E135" s="60"/>
    </row>
    <row r="136" spans="1:5" ht="20.100000000000001" customHeight="1">
      <c r="A136" s="154">
        <v>131</v>
      </c>
      <c r="B136" s="60" t="s">
        <v>525</v>
      </c>
      <c r="C136" s="60" t="s">
        <v>500</v>
      </c>
      <c r="D136" s="60" t="s">
        <v>452</v>
      </c>
      <c r="E136" s="60" t="s">
        <v>528</v>
      </c>
    </row>
    <row r="137" spans="1:5" ht="20.100000000000001" customHeight="1">
      <c r="A137" s="154">
        <v>132</v>
      </c>
      <c r="B137" s="60" t="s">
        <v>525</v>
      </c>
      <c r="C137" s="60" t="s">
        <v>500</v>
      </c>
      <c r="D137" s="60" t="s">
        <v>452</v>
      </c>
      <c r="E137" s="60" t="s">
        <v>529</v>
      </c>
    </row>
    <row r="138" spans="1:5" ht="20.100000000000001" customHeight="1">
      <c r="A138" s="154">
        <v>133</v>
      </c>
      <c r="B138" s="60" t="s">
        <v>525</v>
      </c>
      <c r="C138" s="60" t="s">
        <v>497</v>
      </c>
      <c r="D138" s="60" t="s">
        <v>452</v>
      </c>
      <c r="E138" s="60" t="s">
        <v>526</v>
      </c>
    </row>
    <row r="139" spans="1:5" ht="20.100000000000001" customHeight="1">
      <c r="A139" s="154">
        <v>134</v>
      </c>
      <c r="B139" s="60" t="s">
        <v>530</v>
      </c>
      <c r="C139" s="60" t="s">
        <v>461</v>
      </c>
      <c r="D139" s="60" t="s">
        <v>452</v>
      </c>
      <c r="E139" s="60"/>
    </row>
    <row r="140" spans="1:5" ht="20.100000000000001" customHeight="1">
      <c r="A140" s="154">
        <v>135</v>
      </c>
      <c r="B140" s="60" t="s">
        <v>530</v>
      </c>
      <c r="C140" s="60" t="s">
        <v>460</v>
      </c>
      <c r="D140" s="60" t="s">
        <v>452</v>
      </c>
      <c r="E140" s="60"/>
    </row>
    <row r="141" spans="1:5" ht="20.100000000000001" customHeight="1">
      <c r="A141" s="154">
        <v>136</v>
      </c>
      <c r="B141" s="60" t="s">
        <v>530</v>
      </c>
      <c r="C141" s="60" t="s">
        <v>454</v>
      </c>
      <c r="D141" s="60" t="s">
        <v>452</v>
      </c>
      <c r="E141" s="60"/>
    </row>
    <row r="142" spans="1:5" ht="20.100000000000001" customHeight="1">
      <c r="A142" s="154">
        <v>137</v>
      </c>
      <c r="B142" s="60" t="s">
        <v>530</v>
      </c>
      <c r="C142" s="60" t="s">
        <v>531</v>
      </c>
      <c r="D142" s="60" t="s">
        <v>452</v>
      </c>
      <c r="E142" s="60"/>
    </row>
    <row r="143" spans="1:5" ht="20.100000000000001" customHeight="1">
      <c r="A143" s="154">
        <v>138</v>
      </c>
      <c r="B143" s="60" t="s">
        <v>532</v>
      </c>
      <c r="C143" s="60" t="s">
        <v>512</v>
      </c>
      <c r="D143" s="60" t="s">
        <v>452</v>
      </c>
      <c r="E143" s="60" t="s">
        <v>533</v>
      </c>
    </row>
    <row r="144" spans="1:5" ht="20.100000000000001" customHeight="1">
      <c r="A144" s="154">
        <v>139</v>
      </c>
      <c r="B144" s="60" t="s">
        <v>532</v>
      </c>
      <c r="C144" s="60" t="s">
        <v>534</v>
      </c>
      <c r="D144" s="60" t="s">
        <v>452</v>
      </c>
      <c r="E144" s="60" t="s">
        <v>535</v>
      </c>
    </row>
    <row r="145" spans="1:5" ht="20.100000000000001" customHeight="1">
      <c r="A145" s="154">
        <v>140</v>
      </c>
      <c r="B145" s="60" t="s">
        <v>532</v>
      </c>
      <c r="C145" s="60" t="s">
        <v>536</v>
      </c>
      <c r="D145" s="60" t="s">
        <v>452</v>
      </c>
      <c r="E145" s="60" t="s">
        <v>535</v>
      </c>
    </row>
    <row r="146" spans="1:5" ht="20.100000000000001" customHeight="1">
      <c r="A146" s="154">
        <v>141</v>
      </c>
      <c r="B146" s="60" t="s">
        <v>537</v>
      </c>
      <c r="C146" s="60" t="s">
        <v>520</v>
      </c>
      <c r="D146" s="60" t="s">
        <v>452</v>
      </c>
      <c r="E146" s="60" t="s">
        <v>453</v>
      </c>
    </row>
    <row r="147" spans="1:5" ht="20.100000000000001" customHeight="1">
      <c r="A147" s="154">
        <v>142</v>
      </c>
      <c r="B147" s="60" t="s">
        <v>532</v>
      </c>
      <c r="C147" s="60" t="s">
        <v>512</v>
      </c>
      <c r="D147" s="60" t="s">
        <v>452</v>
      </c>
      <c r="E147" s="60" t="s">
        <v>538</v>
      </c>
    </row>
    <row r="148" spans="1:5" ht="32.25" customHeight="1">
      <c r="A148" s="154">
        <v>143</v>
      </c>
      <c r="B148" s="60" t="s">
        <v>532</v>
      </c>
      <c r="C148" s="60" t="s">
        <v>502</v>
      </c>
      <c r="D148" s="60" t="s">
        <v>452</v>
      </c>
      <c r="E148" s="60" t="s">
        <v>539</v>
      </c>
    </row>
    <row r="149" spans="1:5" ht="20.100000000000001" customHeight="1">
      <c r="A149" s="154">
        <v>144</v>
      </c>
      <c r="B149" s="60" t="s">
        <v>532</v>
      </c>
      <c r="C149" s="60" t="s">
        <v>512</v>
      </c>
      <c r="D149" s="60" t="s">
        <v>452</v>
      </c>
      <c r="E149" s="60" t="s">
        <v>540</v>
      </c>
    </row>
    <row r="150" spans="1:5" ht="20.100000000000001" customHeight="1">
      <c r="A150" s="154">
        <v>145</v>
      </c>
      <c r="B150" s="60" t="s">
        <v>532</v>
      </c>
      <c r="C150" s="60" t="s">
        <v>541</v>
      </c>
      <c r="D150" s="60" t="s">
        <v>452</v>
      </c>
      <c r="E150" s="60" t="s">
        <v>542</v>
      </c>
    </row>
    <row r="151" spans="1:5" ht="20.100000000000001" customHeight="1">
      <c r="A151" s="154">
        <v>146</v>
      </c>
      <c r="B151" s="60" t="s">
        <v>532</v>
      </c>
      <c r="C151" s="60" t="s">
        <v>543</v>
      </c>
      <c r="D151" s="60" t="s">
        <v>452</v>
      </c>
      <c r="E151" s="60" t="s">
        <v>544</v>
      </c>
    </row>
    <row r="152" spans="1:5" ht="20.100000000000001" customHeight="1">
      <c r="A152" s="154">
        <v>147</v>
      </c>
      <c r="B152" s="60" t="s">
        <v>532</v>
      </c>
      <c r="C152" s="60" t="s">
        <v>545</v>
      </c>
      <c r="D152" s="60" t="s">
        <v>452</v>
      </c>
      <c r="E152" s="60" t="s">
        <v>546</v>
      </c>
    </row>
    <row r="153" spans="1:5" ht="20.100000000000001" customHeight="1">
      <c r="A153" s="154">
        <v>148</v>
      </c>
      <c r="B153" s="60" t="s">
        <v>532</v>
      </c>
      <c r="C153" s="60" t="s">
        <v>541</v>
      </c>
      <c r="D153" s="60" t="s">
        <v>452</v>
      </c>
      <c r="E153" s="60" t="s">
        <v>511</v>
      </c>
    </row>
    <row r="154" spans="1:5" ht="20.100000000000001" customHeight="1">
      <c r="A154" s="154">
        <v>149</v>
      </c>
      <c r="B154" s="60" t="s">
        <v>532</v>
      </c>
      <c r="C154" s="60" t="s">
        <v>512</v>
      </c>
      <c r="D154" s="60" t="s">
        <v>452</v>
      </c>
      <c r="E154" s="60" t="s">
        <v>547</v>
      </c>
    </row>
    <row r="155" spans="1:5" ht="20.100000000000001" customHeight="1">
      <c r="A155" s="154">
        <v>150</v>
      </c>
      <c r="B155" s="60" t="s">
        <v>532</v>
      </c>
      <c r="C155" s="60" t="s">
        <v>512</v>
      </c>
      <c r="D155" s="60" t="s">
        <v>452</v>
      </c>
      <c r="E155" s="60" t="s">
        <v>548</v>
      </c>
    </row>
    <row r="156" spans="1:5" ht="20.100000000000001" customHeight="1">
      <c r="A156" s="154">
        <v>151</v>
      </c>
      <c r="B156" s="60" t="s">
        <v>532</v>
      </c>
      <c r="C156" s="60" t="s">
        <v>512</v>
      </c>
      <c r="D156" s="60" t="s">
        <v>452</v>
      </c>
      <c r="E156" s="60" t="s">
        <v>549</v>
      </c>
    </row>
    <row r="157" spans="1:5" ht="20.100000000000001" customHeight="1">
      <c r="A157" s="154">
        <v>152</v>
      </c>
      <c r="B157" s="60" t="s">
        <v>532</v>
      </c>
      <c r="C157" s="60" t="s">
        <v>541</v>
      </c>
      <c r="D157" s="60" t="s">
        <v>452</v>
      </c>
      <c r="E157" s="60" t="s">
        <v>508</v>
      </c>
    </row>
    <row r="158" spans="1:5" ht="20.100000000000001" customHeight="1">
      <c r="A158" s="154">
        <v>153</v>
      </c>
      <c r="B158" s="60" t="s">
        <v>532</v>
      </c>
      <c r="C158" s="60" t="s">
        <v>520</v>
      </c>
      <c r="D158" s="60" t="s">
        <v>452</v>
      </c>
      <c r="E158" s="60" t="s">
        <v>550</v>
      </c>
    </row>
    <row r="159" spans="1:5" ht="20.100000000000001" customHeight="1">
      <c r="A159" s="60">
        <v>154</v>
      </c>
      <c r="B159" s="60" t="s">
        <v>532</v>
      </c>
      <c r="C159" s="60" t="s">
        <v>512</v>
      </c>
      <c r="D159" s="60" t="s">
        <v>452</v>
      </c>
      <c r="E159" s="60" t="s">
        <v>538</v>
      </c>
    </row>
    <row r="160" spans="1:5" ht="20.100000000000001" customHeight="1">
      <c r="A160" s="226" t="s">
        <v>588</v>
      </c>
      <c r="B160" s="226"/>
      <c r="C160" s="226"/>
      <c r="D160" s="226"/>
      <c r="E160" s="226"/>
    </row>
    <row r="161" spans="1:5" ht="20.100000000000001" customHeight="1">
      <c r="A161" s="60">
        <v>155</v>
      </c>
      <c r="B161" s="231" t="s">
        <v>551</v>
      </c>
      <c r="C161" s="231"/>
      <c r="D161" s="60" t="s">
        <v>589</v>
      </c>
      <c r="E161" s="153"/>
    </row>
    <row r="162" spans="1:5" ht="20.100000000000001" customHeight="1">
      <c r="A162" s="60">
        <v>156</v>
      </c>
      <c r="B162" s="231" t="s">
        <v>552</v>
      </c>
      <c r="C162" s="231"/>
      <c r="D162" s="60" t="s">
        <v>589</v>
      </c>
      <c r="E162" s="153"/>
    </row>
    <row r="163" spans="1:5" ht="20.100000000000001" customHeight="1">
      <c r="A163" s="60">
        <v>157</v>
      </c>
      <c r="B163" s="224" t="s">
        <v>553</v>
      </c>
      <c r="C163" s="225"/>
      <c r="D163" s="60" t="s">
        <v>589</v>
      </c>
      <c r="E163" s="153"/>
    </row>
    <row r="164" spans="1:5" ht="20.100000000000001" customHeight="1">
      <c r="A164" s="60">
        <v>158</v>
      </c>
      <c r="B164" s="224" t="s">
        <v>554</v>
      </c>
      <c r="C164" s="225"/>
      <c r="D164" s="60" t="s">
        <v>589</v>
      </c>
      <c r="E164" s="153"/>
    </row>
    <row r="165" spans="1:5" ht="20.100000000000001" customHeight="1">
      <c r="A165" s="60">
        <v>159</v>
      </c>
      <c r="B165" s="224" t="s">
        <v>555</v>
      </c>
      <c r="C165" s="225"/>
      <c r="D165" s="60" t="s">
        <v>589</v>
      </c>
      <c r="E165" s="153"/>
    </row>
    <row r="166" spans="1:5" ht="20.100000000000001" customHeight="1">
      <c r="A166" s="60">
        <v>160</v>
      </c>
      <c r="B166" s="224" t="s">
        <v>564</v>
      </c>
      <c r="C166" s="225"/>
      <c r="D166" s="60" t="s">
        <v>589</v>
      </c>
      <c r="E166" s="153"/>
    </row>
    <row r="167" spans="1:5" ht="20.100000000000001" customHeight="1">
      <c r="A167" s="60">
        <v>161</v>
      </c>
      <c r="B167" s="224" t="s">
        <v>565</v>
      </c>
      <c r="C167" s="225"/>
      <c r="D167" s="60" t="s">
        <v>589</v>
      </c>
      <c r="E167" s="153"/>
    </row>
    <row r="168" spans="1:5" ht="20.100000000000001" customHeight="1">
      <c r="A168" s="60">
        <v>162</v>
      </c>
      <c r="B168" s="224" t="s">
        <v>566</v>
      </c>
      <c r="C168" s="225"/>
      <c r="D168" s="60" t="s">
        <v>589</v>
      </c>
      <c r="E168" s="153"/>
    </row>
    <row r="169" spans="1:5" ht="39" customHeight="1">
      <c r="A169" s="60">
        <v>163</v>
      </c>
      <c r="B169" s="224" t="s">
        <v>567</v>
      </c>
      <c r="C169" s="225"/>
      <c r="D169" s="60" t="s">
        <v>589</v>
      </c>
      <c r="E169" s="153"/>
    </row>
    <row r="170" spans="1:5" ht="20.100000000000001" customHeight="1">
      <c r="A170" s="60">
        <v>164</v>
      </c>
      <c r="B170" s="224" t="s">
        <v>568</v>
      </c>
      <c r="C170" s="225"/>
      <c r="D170" s="60" t="s">
        <v>589</v>
      </c>
      <c r="E170" s="153"/>
    </row>
    <row r="171" spans="1:5" ht="20.100000000000001" customHeight="1">
      <c r="A171" s="60">
        <v>165</v>
      </c>
      <c r="B171" s="224" t="s">
        <v>569</v>
      </c>
      <c r="C171" s="225"/>
      <c r="D171" s="60" t="s">
        <v>589</v>
      </c>
      <c r="E171" s="153"/>
    </row>
    <row r="172" spans="1:5" ht="39" customHeight="1">
      <c r="A172" s="60">
        <v>166</v>
      </c>
      <c r="B172" s="224" t="s">
        <v>570</v>
      </c>
      <c r="C172" s="225"/>
      <c r="D172" s="60" t="s">
        <v>589</v>
      </c>
      <c r="E172" s="153"/>
    </row>
    <row r="173" spans="1:5" ht="20.100000000000001" customHeight="1">
      <c r="A173" s="60">
        <v>167</v>
      </c>
      <c r="B173" s="224" t="s">
        <v>571</v>
      </c>
      <c r="C173" s="225"/>
      <c r="D173" s="60" t="s">
        <v>589</v>
      </c>
      <c r="E173" s="153"/>
    </row>
    <row r="174" spans="1:5" ht="40.5" customHeight="1">
      <c r="A174" s="60">
        <v>168</v>
      </c>
      <c r="B174" s="224" t="s">
        <v>572</v>
      </c>
      <c r="C174" s="225"/>
      <c r="D174" s="60" t="s">
        <v>589</v>
      </c>
      <c r="E174" s="153"/>
    </row>
    <row r="175" spans="1:5" ht="20.100000000000001" customHeight="1">
      <c r="A175" s="60">
        <v>169</v>
      </c>
      <c r="B175" s="224" t="s">
        <v>573</v>
      </c>
      <c r="C175" s="225"/>
      <c r="D175" s="60" t="s">
        <v>589</v>
      </c>
      <c r="E175" s="153"/>
    </row>
    <row r="176" spans="1:5" ht="39.75" customHeight="1">
      <c r="A176" s="60">
        <v>170</v>
      </c>
      <c r="B176" s="224" t="s">
        <v>574</v>
      </c>
      <c r="C176" s="225"/>
      <c r="D176" s="60" t="s">
        <v>589</v>
      </c>
      <c r="E176" s="153"/>
    </row>
    <row r="177" spans="1:5" ht="20.100000000000001" customHeight="1">
      <c r="A177" s="60">
        <v>171</v>
      </c>
      <c r="B177" s="224" t="s">
        <v>575</v>
      </c>
      <c r="C177" s="225"/>
      <c r="D177" s="60" t="s">
        <v>589</v>
      </c>
      <c r="E177" s="153"/>
    </row>
    <row r="178" spans="1:5" ht="20.100000000000001" customHeight="1">
      <c r="A178" s="60">
        <v>172</v>
      </c>
      <c r="B178" s="224" t="s">
        <v>576</v>
      </c>
      <c r="C178" s="225"/>
      <c r="D178" s="60" t="s">
        <v>589</v>
      </c>
      <c r="E178" s="153"/>
    </row>
    <row r="179" spans="1:5" ht="40.5" customHeight="1">
      <c r="A179" s="60">
        <v>173</v>
      </c>
      <c r="B179" s="224" t="s">
        <v>577</v>
      </c>
      <c r="C179" s="225"/>
      <c r="D179" s="60" t="s">
        <v>589</v>
      </c>
      <c r="E179" s="153"/>
    </row>
    <row r="180" spans="1:5" ht="20.100000000000001" customHeight="1">
      <c r="A180" s="60">
        <v>174</v>
      </c>
      <c r="B180" s="224" t="s">
        <v>578</v>
      </c>
      <c r="C180" s="225"/>
      <c r="D180" s="60" t="s">
        <v>589</v>
      </c>
      <c r="E180" s="153"/>
    </row>
    <row r="181" spans="1:5" ht="20.100000000000001" customHeight="1">
      <c r="A181" s="60">
        <v>175</v>
      </c>
      <c r="B181" s="224" t="s">
        <v>579</v>
      </c>
      <c r="C181" s="225"/>
      <c r="D181" s="60" t="s">
        <v>589</v>
      </c>
      <c r="E181" s="153"/>
    </row>
    <row r="182" spans="1:5" ht="39" customHeight="1">
      <c r="A182" s="60">
        <v>176</v>
      </c>
      <c r="B182" s="224" t="s">
        <v>580</v>
      </c>
      <c r="C182" s="225"/>
      <c r="D182" s="60" t="s">
        <v>589</v>
      </c>
      <c r="E182" s="153"/>
    </row>
    <row r="183" spans="1:5" ht="20.100000000000001" customHeight="1">
      <c r="A183" s="60">
        <v>177</v>
      </c>
      <c r="B183" s="224" t="s">
        <v>556</v>
      </c>
      <c r="C183" s="225"/>
      <c r="D183" s="60" t="s">
        <v>589</v>
      </c>
      <c r="E183" s="153"/>
    </row>
    <row r="184" spans="1:5" ht="20.100000000000001" customHeight="1">
      <c r="A184" s="60">
        <v>178</v>
      </c>
      <c r="B184" s="224" t="s">
        <v>557</v>
      </c>
      <c r="C184" s="225"/>
      <c r="D184" s="60" t="s">
        <v>589</v>
      </c>
      <c r="E184" s="153"/>
    </row>
    <row r="185" spans="1:5" ht="20.100000000000001" customHeight="1">
      <c r="A185" s="60">
        <v>179</v>
      </c>
      <c r="B185" s="224" t="s">
        <v>581</v>
      </c>
      <c r="C185" s="225"/>
      <c r="D185" s="60" t="s">
        <v>589</v>
      </c>
      <c r="E185" s="153"/>
    </row>
    <row r="186" spans="1:5" ht="20.100000000000001" customHeight="1">
      <c r="A186" s="60">
        <v>180</v>
      </c>
      <c r="B186" s="224" t="s">
        <v>558</v>
      </c>
      <c r="C186" s="225"/>
      <c r="D186" s="60" t="s">
        <v>589</v>
      </c>
      <c r="E186" s="153"/>
    </row>
    <row r="187" spans="1:5" ht="20.100000000000001" customHeight="1">
      <c r="A187" s="60">
        <v>181</v>
      </c>
      <c r="B187" s="224" t="s">
        <v>559</v>
      </c>
      <c r="C187" s="225"/>
      <c r="D187" s="60" t="s">
        <v>589</v>
      </c>
      <c r="E187" s="153"/>
    </row>
    <row r="188" spans="1:5" ht="20.100000000000001" customHeight="1">
      <c r="A188" s="60">
        <v>182</v>
      </c>
      <c r="B188" s="224" t="s">
        <v>560</v>
      </c>
      <c r="C188" s="225"/>
      <c r="D188" s="60" t="s">
        <v>589</v>
      </c>
      <c r="E188" s="153"/>
    </row>
    <row r="189" spans="1:5" ht="20.100000000000001" customHeight="1">
      <c r="A189" s="60">
        <v>183</v>
      </c>
      <c r="B189" s="224" t="s">
        <v>561</v>
      </c>
      <c r="C189" s="225"/>
      <c r="D189" s="60" t="s">
        <v>589</v>
      </c>
      <c r="E189" s="153"/>
    </row>
    <row r="190" spans="1:5" ht="20.100000000000001" customHeight="1">
      <c r="A190" s="60">
        <v>184</v>
      </c>
      <c r="B190" s="224" t="s">
        <v>561</v>
      </c>
      <c r="C190" s="225"/>
      <c r="D190" s="60" t="s">
        <v>589</v>
      </c>
      <c r="E190" s="153"/>
    </row>
    <row r="191" spans="1:5" ht="20.100000000000001" customHeight="1">
      <c r="A191" s="60">
        <v>185</v>
      </c>
      <c r="B191" s="224" t="s">
        <v>562</v>
      </c>
      <c r="C191" s="225"/>
      <c r="D191" s="60" t="s">
        <v>589</v>
      </c>
      <c r="E191" s="153"/>
    </row>
    <row r="192" spans="1:5" ht="20.100000000000001" customHeight="1">
      <c r="A192" s="60">
        <v>186</v>
      </c>
      <c r="B192" s="224" t="s">
        <v>562</v>
      </c>
      <c r="C192" s="225"/>
      <c r="D192" s="60" t="s">
        <v>589</v>
      </c>
      <c r="E192" s="153"/>
    </row>
    <row r="193" spans="1:5" ht="20.100000000000001" customHeight="1">
      <c r="A193" s="60">
        <v>187</v>
      </c>
      <c r="B193" s="224" t="s">
        <v>562</v>
      </c>
      <c r="C193" s="225"/>
      <c r="D193" s="60" t="s">
        <v>589</v>
      </c>
      <c r="E193" s="153"/>
    </row>
    <row r="194" spans="1:5" ht="20.100000000000001" customHeight="1">
      <c r="A194" s="60">
        <v>188</v>
      </c>
      <c r="B194" s="224" t="s">
        <v>582</v>
      </c>
      <c r="C194" s="225"/>
      <c r="D194" s="60" t="s">
        <v>589</v>
      </c>
      <c r="E194" s="153"/>
    </row>
    <row r="195" spans="1:5" ht="20.100000000000001" customHeight="1">
      <c r="A195" s="60">
        <v>189</v>
      </c>
      <c r="B195" s="224" t="s">
        <v>583</v>
      </c>
      <c r="C195" s="225"/>
      <c r="D195" s="60" t="s">
        <v>589</v>
      </c>
      <c r="E195" s="153"/>
    </row>
    <row r="196" spans="1:5" ht="20.100000000000001" customHeight="1">
      <c r="A196" s="60">
        <v>190</v>
      </c>
      <c r="B196" s="224" t="s">
        <v>584</v>
      </c>
      <c r="C196" s="225"/>
      <c r="D196" s="60" t="s">
        <v>589</v>
      </c>
      <c r="E196" s="153"/>
    </row>
    <row r="197" spans="1:5" ht="20.100000000000001" customHeight="1">
      <c r="A197" s="60">
        <v>191</v>
      </c>
      <c r="B197" s="224" t="s">
        <v>585</v>
      </c>
      <c r="C197" s="225"/>
      <c r="D197" s="60" t="s">
        <v>589</v>
      </c>
      <c r="E197" s="153"/>
    </row>
    <row r="198" spans="1:5" ht="20.100000000000001" customHeight="1">
      <c r="A198" s="60">
        <v>192</v>
      </c>
      <c r="B198" s="224" t="s">
        <v>586</v>
      </c>
      <c r="C198" s="225"/>
      <c r="D198" s="60" t="s">
        <v>589</v>
      </c>
      <c r="E198" s="153"/>
    </row>
    <row r="199" spans="1:5" ht="20.100000000000001" customHeight="1">
      <c r="A199" s="60">
        <v>193</v>
      </c>
      <c r="B199" s="224" t="s">
        <v>587</v>
      </c>
      <c r="C199" s="225"/>
      <c r="D199" s="60" t="s">
        <v>589</v>
      </c>
      <c r="E199" s="153"/>
    </row>
    <row r="200" spans="1:5" ht="20.100000000000001" customHeight="1">
      <c r="A200" s="60">
        <v>194</v>
      </c>
      <c r="B200" s="224" t="s">
        <v>563</v>
      </c>
      <c r="C200" s="225"/>
      <c r="D200" s="60" t="s">
        <v>589</v>
      </c>
      <c r="E200" s="153"/>
    </row>
  </sheetData>
  <mergeCells count="45">
    <mergeCell ref="A38:E38"/>
    <mergeCell ref="A2:E2"/>
    <mergeCell ref="A1:E1"/>
    <mergeCell ref="B161:C161"/>
    <mergeCell ref="B162:C162"/>
    <mergeCell ref="B163:C163"/>
    <mergeCell ref="A160:E160"/>
    <mergeCell ref="A100:E100"/>
    <mergeCell ref="B167:C167"/>
    <mergeCell ref="B168:C168"/>
    <mergeCell ref="B169:C169"/>
    <mergeCell ref="B164:C164"/>
    <mergeCell ref="B165:C165"/>
    <mergeCell ref="B166:C166"/>
    <mergeCell ref="B173:C173"/>
    <mergeCell ref="B174:C174"/>
    <mergeCell ref="B175:C175"/>
    <mergeCell ref="B170:C170"/>
    <mergeCell ref="B171:C171"/>
    <mergeCell ref="B172:C172"/>
    <mergeCell ref="B179:C179"/>
    <mergeCell ref="B180:C180"/>
    <mergeCell ref="B181:C181"/>
    <mergeCell ref="B176:C176"/>
    <mergeCell ref="B177:C177"/>
    <mergeCell ref="B178:C178"/>
    <mergeCell ref="B185:C185"/>
    <mergeCell ref="B186:C186"/>
    <mergeCell ref="B187:C187"/>
    <mergeCell ref="B182:C182"/>
    <mergeCell ref="B183:C183"/>
    <mergeCell ref="B184:C184"/>
    <mergeCell ref="B191:C191"/>
    <mergeCell ref="B192:C192"/>
    <mergeCell ref="B193:C193"/>
    <mergeCell ref="B188:C188"/>
    <mergeCell ref="B189:C189"/>
    <mergeCell ref="B190:C190"/>
    <mergeCell ref="B200:C200"/>
    <mergeCell ref="B197:C197"/>
    <mergeCell ref="B198:C198"/>
    <mergeCell ref="B199:C199"/>
    <mergeCell ref="B194:C194"/>
    <mergeCell ref="B195:C195"/>
    <mergeCell ref="B196:C196"/>
  </mergeCells>
  <phoneticPr fontId="1" type="noConversion"/>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附件一规画平面图</vt:lpstr>
      <vt:lpstr>附件二 物业构成明细</vt:lpstr>
      <vt:lpstr>附件三 物业公共部位明细</vt:lpstr>
      <vt:lpstr>附件四 物业共用设施设备明细 </vt:lpstr>
      <vt:lpstr>附件五 其它服务事项</vt:lpstr>
      <vt:lpstr>附件六 固定资产明细</vt:lpstr>
      <vt:lpstr>附件七 2016年预算表</vt:lpstr>
      <vt:lpstr>附件八 移交材料清单</vt:lpstr>
      <vt:lpstr>附件九 图纸资料</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2016-01-02T04:16:24Z</dcterms:modified>
</cp:coreProperties>
</file>